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luismanuel\Desktop\material de estudio finanzas tc\"/>
    </mc:Choice>
  </mc:AlternateContent>
  <bookViews>
    <workbookView xWindow="4440" yWindow="45" windowWidth="20325" windowHeight="13095" tabRatio="500"/>
  </bookViews>
  <sheets>
    <sheet name="Ejercicio 1" sheetId="1" r:id="rId1"/>
    <sheet name="ejercicio 2" sheetId="3" r:id="rId2"/>
    <sheet name="ejercicio 3" sheetId="4" r:id="rId3"/>
    <sheet name="ejercicio 4" sheetId="5" r:id="rId4"/>
  </sheets>
  <calcPr calcId="15251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31" i="1" l="1"/>
  <c r="D32" i="1"/>
  <c r="F28" i="3"/>
  <c r="G7" i="3"/>
  <c r="D9" i="3"/>
  <c r="G9" i="3"/>
  <c r="D11" i="3"/>
  <c r="G11" i="3"/>
  <c r="D13" i="3"/>
  <c r="G13" i="3"/>
  <c r="D15" i="3"/>
  <c r="G15" i="3"/>
  <c r="D17" i="3"/>
  <c r="D31" i="3"/>
  <c r="D32" i="3"/>
  <c r="D34" i="4"/>
  <c r="F28" i="4"/>
  <c r="D36" i="4"/>
  <c r="D37" i="4"/>
  <c r="D30" i="4"/>
  <c r="F33" i="5"/>
  <c r="F36" i="5"/>
  <c r="F34" i="5"/>
  <c r="F37" i="5"/>
  <c r="H37" i="5"/>
  <c r="F41" i="5"/>
  <c r="F42" i="5"/>
  <c r="H42" i="5"/>
  <c r="F44" i="5"/>
  <c r="F46" i="5"/>
  <c r="D30" i="5"/>
</calcChain>
</file>

<file path=xl/sharedStrings.xml><?xml version="1.0" encoding="utf-8"?>
<sst xmlns="http://schemas.openxmlformats.org/spreadsheetml/2006/main" count="111" uniqueCount="67">
  <si>
    <t>($1,511,600 X 8% = ) $120,928</t>
    <phoneticPr fontId="3" type="noConversion"/>
  </si>
  <si>
    <t>($1,632,528 X 8% = ) $130,602</t>
    <phoneticPr fontId="3" type="noConversion"/>
  </si>
  <si>
    <t>Un inversionista desea obtener al final de 5 años 1´500,000 pesos, el banco le ofrece una tasa</t>
    <phoneticPr fontId="3" type="noConversion"/>
  </si>
  <si>
    <t>anual del 7%.</t>
    <phoneticPr fontId="3" type="noConversion"/>
  </si>
  <si>
    <t>¿ Cuánto necesita invertir hoy para obtener la cantidad deseada?</t>
    <phoneticPr fontId="3" type="noConversion"/>
  </si>
  <si>
    <t>Cf =</t>
    <phoneticPr fontId="3" type="noConversion"/>
  </si>
  <si>
    <t>Año</t>
  </si>
  <si>
    <t>Depósito inicial</t>
  </si>
  <si>
    <t>Interés</t>
  </si>
  <si>
    <t>Saldo final</t>
  </si>
  <si>
    <t>0 (inicio)</t>
  </si>
  <si>
    <t>$1.000.000</t>
  </si>
  <si>
    <t>($1.000.000 x 10% = ) $100.000</t>
  </si>
  <si>
    <t>$1.100.000</t>
  </si>
  <si>
    <t>$1.210.000</t>
  </si>
  <si>
    <t>$1.331.000</t>
  </si>
  <si>
    <t>$1.464.100</t>
  </si>
  <si>
    <t>$1.610.510</t>
  </si>
  <si>
    <t> </t>
  </si>
  <si>
    <t>($1.100.000 X 10% = ) $110.000</t>
    <phoneticPr fontId="3" type="noConversion"/>
  </si>
  <si>
    <t>($1.210.000 X 10% = ) $121.000</t>
    <phoneticPr fontId="3" type="noConversion"/>
  </si>
  <si>
    <t>($1.331.000 X 10% = ) $133.100</t>
    <phoneticPr fontId="3" type="noConversion"/>
  </si>
  <si>
    <t>($1.464.100 X 10% = ) $146.410</t>
    <phoneticPr fontId="3" type="noConversion"/>
  </si>
  <si>
    <t>Datos:</t>
    <phoneticPr fontId="3" type="noConversion"/>
  </si>
  <si>
    <t xml:space="preserve">Hagamos cálculos para saber el monto final de un depósito inicial de $ 1.000.000, a 5 años plazo con un interés compuesto de 10 % </t>
    <phoneticPr fontId="3" type="noConversion"/>
  </si>
  <si>
    <t>(como no se especifica, se subentiende que es 8 % anual).</t>
    <phoneticPr fontId="3" type="noConversion"/>
  </si>
  <si>
    <t>Nota : Para despejar Ci = capital final / tasa interes compuesta</t>
    <phoneticPr fontId="3" type="noConversion"/>
  </si>
  <si>
    <t>Respuesta: Necesitamos invertir ahora $ 1´069,479.27 a 5 años para obtener $ 1´500,000</t>
    <phoneticPr fontId="3" type="noConversion"/>
  </si>
  <si>
    <t>(como no se especifica, se subentiende que es 10 % anual).</t>
    <phoneticPr fontId="3" type="noConversion"/>
  </si>
  <si>
    <t>Fórmula</t>
    <phoneticPr fontId="3" type="noConversion"/>
  </si>
  <si>
    <t>Cf = C(1+i)t</t>
    <phoneticPr fontId="3" type="noConversion"/>
  </si>
  <si>
    <t>Capital inicial</t>
    <phoneticPr fontId="3" type="noConversion"/>
  </si>
  <si>
    <t>Tiempo</t>
    <phoneticPr fontId="3" type="noConversion"/>
  </si>
  <si>
    <t>5 años</t>
    <phoneticPr fontId="3" type="noConversion"/>
  </si>
  <si>
    <t>Tasa anual</t>
    <phoneticPr fontId="3" type="noConversion"/>
  </si>
  <si>
    <t>Capital Final</t>
    <phoneticPr fontId="3" type="noConversion"/>
  </si>
  <si>
    <t>Capital inicial</t>
    <phoneticPr fontId="3" type="noConversion"/>
  </si>
  <si>
    <t>Interés compuesto</t>
    <phoneticPr fontId="3" type="noConversion"/>
  </si>
  <si>
    <t>Fx potencia(1.10,5)</t>
    <phoneticPr fontId="3" type="noConversion"/>
  </si>
  <si>
    <t>INTERÉS COMPUESTO</t>
    <phoneticPr fontId="3" type="noConversion"/>
  </si>
  <si>
    <t xml:space="preserve">Hagamos cálculos para saber el monto final de un depósito inicial de $ 1.200.000, a 5 años plazo con un interés compuesto de 8 % </t>
    <phoneticPr fontId="3" type="noConversion"/>
  </si>
  <si>
    <t>Capital final</t>
    <phoneticPr fontId="3" type="noConversion"/>
  </si>
  <si>
    <t xml:space="preserve"> =</t>
    <phoneticPr fontId="3" type="noConversion"/>
  </si>
  <si>
    <t xml:space="preserve">  C( 1+.07)5</t>
    <phoneticPr fontId="3" type="noConversion"/>
  </si>
  <si>
    <t>*</t>
    <phoneticPr fontId="3" type="noConversion"/>
  </si>
  <si>
    <t>C*(1.40)</t>
    <phoneticPr fontId="3" type="noConversion"/>
  </si>
  <si>
    <t>Capital inicial =</t>
    <phoneticPr fontId="3" type="noConversion"/>
  </si>
  <si>
    <t>Capital inicial =</t>
    <phoneticPr fontId="3" type="noConversion"/>
  </si>
  <si>
    <t>Calcular la tasa de interés compuesto anual que se ha aplicado a un capital de $ 1´500,000</t>
    <phoneticPr fontId="3" type="noConversion"/>
  </si>
  <si>
    <t>pesos para que al cabo de 4 años se ha convertido en 2,360,279.00 pesos.</t>
    <phoneticPr fontId="3" type="noConversion"/>
  </si>
  <si>
    <t>Capital inicial</t>
    <phoneticPr fontId="3" type="noConversion"/>
  </si>
  <si>
    <t>Capital final</t>
    <phoneticPr fontId="3" type="noConversion"/>
  </si>
  <si>
    <t>Años</t>
    <phoneticPr fontId="3" type="noConversion"/>
  </si>
  <si>
    <t xml:space="preserve">  1500,000( 1+i)4</t>
    <phoneticPr fontId="3" type="noConversion"/>
  </si>
  <si>
    <t>Despejamos (1+i)4</t>
    <phoneticPr fontId="3" type="noConversion"/>
  </si>
  <si>
    <t xml:space="preserve">              Capital inicial</t>
    <phoneticPr fontId="3" type="noConversion"/>
  </si>
  <si>
    <r>
      <t xml:space="preserve"> (1+i)4 = </t>
    </r>
    <r>
      <rPr>
        <u/>
        <sz val="10"/>
        <rFont val="Verdana"/>
      </rPr>
      <t>Capital fina</t>
    </r>
    <r>
      <rPr>
        <sz val="10"/>
        <rFont val="Verdana"/>
      </rPr>
      <t>l</t>
    </r>
    <phoneticPr fontId="3" type="noConversion"/>
  </si>
  <si>
    <t xml:space="preserve"> 1+i =</t>
    <phoneticPr fontId="3" type="noConversion"/>
  </si>
  <si>
    <t>i =</t>
    <phoneticPr fontId="3" type="noConversion"/>
  </si>
  <si>
    <t xml:space="preserve"> x 100</t>
    <phoneticPr fontId="3" type="noConversion"/>
  </si>
  <si>
    <t>Tasa del 12% de interes compuesto.</t>
    <phoneticPr fontId="3" type="noConversion"/>
  </si>
  <si>
    <t>Fx potencia(1 + tasa, años)</t>
    <phoneticPr fontId="3" type="noConversion"/>
  </si>
  <si>
    <t>($1,200.000 x 8% = ) $96.000</t>
    <phoneticPr fontId="3" type="noConversion"/>
  </si>
  <si>
    <t>($1,296,000 X 8% = ) $103,680</t>
    <phoneticPr fontId="3" type="noConversion"/>
  </si>
  <si>
    <t>($1,399,000 X 8% = ) $111,920</t>
    <phoneticPr fontId="3" type="noConversion"/>
  </si>
  <si>
    <t>cf</t>
  </si>
  <si>
    <t>Cf = Ci(1+i)t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</si>
</sst>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5" formatCode="#,##0.0000"/>
    <numFmt numFmtId="166" formatCode="[$$-80A]#,##0.00"/>
    <numFmt numFmtId="167" formatCode="#,##0.0000000"/>
    <numFmt numFmtId="168" formatCode="#,##0.0000000000000"/>
  </numFmts>
  <fonts count="6" x14ac:knownFonts="1">
    <font>
      <sz val="10"/>
      <name val="Verdana"/>
    </font>
    <font>
      <sz val="10"/>
      <name val="Verdana"/>
    </font>
    <font>
      <b/>
      <i/>
      <sz val="10"/>
      <name val="Verdana"/>
    </font>
    <font>
      <sz val="8"/>
      <name val="Verdana"/>
    </font>
    <font>
      <b/>
      <sz val="16"/>
      <name val="Verdana"/>
    </font>
    <font>
      <u/>
      <sz val="10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0" xfId="0" applyFill="1"/>
    <xf numFmtId="0" fontId="2" fillId="2" borderId="1" xfId="0" applyFont="1" applyFill="1" applyBorder="1" applyAlignment="1">
      <alignment horizontal="center"/>
    </xf>
    <xf numFmtId="9" fontId="0" fillId="2" borderId="0" xfId="0" applyNumberFormat="1" applyFill="1" applyBorder="1"/>
    <xf numFmtId="4" fontId="0" fillId="2" borderId="0" xfId="0" applyNumberFormat="1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0" fillId="3" borderId="0" xfId="0" applyFill="1"/>
    <xf numFmtId="4" fontId="0" fillId="2" borderId="0" xfId="0" applyNumberFormat="1" applyFill="1" applyBorder="1"/>
    <xf numFmtId="166" fontId="0" fillId="2" borderId="4" xfId="0" applyNumberFormat="1" applyFill="1" applyBorder="1"/>
    <xf numFmtId="166" fontId="0" fillId="2" borderId="0" xfId="0" applyNumberFormat="1" applyFill="1" applyBorder="1"/>
    <xf numFmtId="166" fontId="0" fillId="2" borderId="6" xfId="0" applyNumberFormat="1" applyFill="1" applyBorder="1"/>
    <xf numFmtId="166" fontId="0" fillId="2" borderId="6" xfId="0" applyNumberFormat="1" applyFill="1" applyBorder="1"/>
    <xf numFmtId="166" fontId="0" fillId="2" borderId="8" xfId="0" applyNumberFormat="1" applyFill="1" applyBorder="1"/>
    <xf numFmtId="4" fontId="0" fillId="2" borderId="18" xfId="0" applyNumberFormat="1" applyFill="1" applyBorder="1"/>
    <xf numFmtId="166" fontId="0" fillId="2" borderId="3" xfId="0" applyNumberFormat="1" applyFill="1" applyBorder="1"/>
    <xf numFmtId="3" fontId="0" fillId="2" borderId="0" xfId="0" applyNumberFormat="1" applyFill="1" applyBorder="1"/>
    <xf numFmtId="4" fontId="0" fillId="2" borderId="19" xfId="0" applyNumberFormat="1" applyFill="1" applyBorder="1"/>
    <xf numFmtId="4" fontId="0" fillId="2" borderId="0" xfId="0" applyNumberFormat="1" applyFill="1" applyBorder="1"/>
    <xf numFmtId="4" fontId="0" fillId="2" borderId="1" xfId="0" applyNumberFormat="1" applyFill="1" applyBorder="1"/>
    <xf numFmtId="0" fontId="0" fillId="2" borderId="1" xfId="0" applyFill="1" applyBorder="1"/>
    <xf numFmtId="9" fontId="0" fillId="2" borderId="1" xfId="0" applyNumberFormat="1" applyFill="1" applyBorder="1"/>
    <xf numFmtId="4" fontId="0" fillId="2" borderId="1" xfId="0" applyNumberFormat="1" applyFill="1" applyBorder="1"/>
    <xf numFmtId="0" fontId="1" fillId="2" borderId="0" xfId="0" applyFont="1" applyFill="1" applyBorder="1"/>
    <xf numFmtId="167" fontId="0" fillId="2" borderId="0" xfId="0" applyNumberFormat="1" applyFill="1" applyBorder="1"/>
    <xf numFmtId="168" fontId="0" fillId="2" borderId="0" xfId="0" applyNumberFormat="1" applyFill="1" applyBorder="1"/>
    <xf numFmtId="2" fontId="0" fillId="2" borderId="0" xfId="0" applyNumberFormat="1" applyFill="1" applyBorder="1"/>
    <xf numFmtId="165" fontId="0" fillId="2" borderId="0" xfId="0" applyNumberFormat="1" applyFill="1" applyBorder="1"/>
    <xf numFmtId="0" fontId="0" fillId="2" borderId="0" xfId="0" applyFill="1" applyBorder="1" applyAlignment="1">
      <alignment horizontal="center"/>
    </xf>
    <xf numFmtId="4" fontId="0" fillId="2" borderId="19" xfId="0" applyNumberFormat="1" applyFill="1" applyBorder="1" applyAlignment="1">
      <alignment horizontal="center"/>
    </xf>
    <xf numFmtId="3" fontId="0" fillId="2" borderId="1" xfId="0" applyNumberFormat="1" applyFill="1" applyBorder="1"/>
    <xf numFmtId="2" fontId="4" fillId="2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101602</xdr:colOff>
      <xdr:row>35</xdr:row>
      <xdr:rowOff>139700</xdr:rowOff>
    </xdr:from>
    <xdr:to>
      <xdr:col>5</xdr:col>
      <xdr:colOff>2320</xdr:colOff>
      <xdr:row>38</xdr:row>
      <xdr:rowOff>27905</xdr:rowOff>
    </xdr:to>
    <xdr:cxnSp macro="">
      <xdr:nvCxnSpPr>
        <xdr:cNvPr id="2" name="Conector recto 1"/>
        <xdr:cNvCxnSpPr/>
      </xdr:nvCxnSpPr>
      <xdr:spPr>
        <a:xfrm rot="16200000" flipH="1">
          <a:off x="4127408" y="6121494"/>
          <a:ext cx="383505" cy="256318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12701</xdr:colOff>
      <xdr:row>34</xdr:row>
      <xdr:rowOff>114300</xdr:rowOff>
    </xdr:from>
    <xdr:to>
      <xdr:col>5</xdr:col>
      <xdr:colOff>26926</xdr:colOff>
      <xdr:row>38</xdr:row>
      <xdr:rowOff>16001</xdr:rowOff>
    </xdr:to>
    <xdr:cxnSp macro="">
      <xdr:nvCxnSpPr>
        <xdr:cNvPr id="3" name="Conector recto 2"/>
        <xdr:cNvCxnSpPr/>
      </xdr:nvCxnSpPr>
      <xdr:spPr>
        <a:xfrm rot="16200000" flipV="1">
          <a:off x="4183763" y="6141338"/>
          <a:ext cx="562101" cy="14225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12700</xdr:colOff>
      <xdr:row>34</xdr:row>
      <xdr:rowOff>127000</xdr:rowOff>
    </xdr:from>
    <xdr:to>
      <xdr:col>5</xdr:col>
      <xdr:colOff>1625600</xdr:colOff>
      <xdr:row>34</xdr:row>
      <xdr:rowOff>128588</xdr:rowOff>
    </xdr:to>
    <xdr:cxnSp macro="">
      <xdr:nvCxnSpPr>
        <xdr:cNvPr id="4" name="Conector recto 3"/>
        <xdr:cNvCxnSpPr/>
      </xdr:nvCxnSpPr>
      <xdr:spPr>
        <a:xfrm>
          <a:off x="4241800" y="5880100"/>
          <a:ext cx="1612900" cy="1588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685803</xdr:colOff>
      <xdr:row>36</xdr:row>
      <xdr:rowOff>50803</xdr:rowOff>
    </xdr:from>
    <xdr:to>
      <xdr:col>7</xdr:col>
      <xdr:colOff>2320</xdr:colOff>
      <xdr:row>38</xdr:row>
      <xdr:rowOff>27905</xdr:rowOff>
    </xdr:to>
    <xdr:cxnSp macro="">
      <xdr:nvCxnSpPr>
        <xdr:cNvPr id="22" name="Conector recto 21"/>
        <xdr:cNvCxnSpPr/>
      </xdr:nvCxnSpPr>
      <xdr:spPr>
        <a:xfrm>
          <a:off x="6807203" y="6134103"/>
          <a:ext cx="370617" cy="307302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12701</xdr:colOff>
      <xdr:row>34</xdr:row>
      <xdr:rowOff>114300</xdr:rowOff>
    </xdr:from>
    <xdr:to>
      <xdr:col>7</xdr:col>
      <xdr:colOff>26926</xdr:colOff>
      <xdr:row>38</xdr:row>
      <xdr:rowOff>16001</xdr:rowOff>
    </xdr:to>
    <xdr:cxnSp macro="">
      <xdr:nvCxnSpPr>
        <xdr:cNvPr id="23" name="Conector recto 22"/>
        <xdr:cNvCxnSpPr/>
      </xdr:nvCxnSpPr>
      <xdr:spPr>
        <a:xfrm rot="16200000" flipV="1">
          <a:off x="4183763" y="6141338"/>
          <a:ext cx="562101" cy="14225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34</xdr:row>
      <xdr:rowOff>101600</xdr:rowOff>
    </xdr:from>
    <xdr:to>
      <xdr:col>8</xdr:col>
      <xdr:colOff>660400</xdr:colOff>
      <xdr:row>34</xdr:row>
      <xdr:rowOff>103188</xdr:rowOff>
    </xdr:to>
    <xdr:cxnSp macro="">
      <xdr:nvCxnSpPr>
        <xdr:cNvPr id="24" name="Conector recto 23"/>
        <xdr:cNvCxnSpPr/>
      </xdr:nvCxnSpPr>
      <xdr:spPr>
        <a:xfrm>
          <a:off x="7175500" y="5854700"/>
          <a:ext cx="1612900" cy="1588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8"/>
  <sheetViews>
    <sheetView tabSelected="1" topLeftCell="A9" workbookViewId="0">
      <selection activeCell="D30" sqref="D30"/>
    </sheetView>
  </sheetViews>
  <sheetFormatPr baseColWidth="10" defaultRowHeight="12.75" x14ac:dyDescent="0.2"/>
  <cols>
    <col min="2" max="2" width="3.375" customWidth="1"/>
    <col min="3" max="3" width="16.625" customWidth="1"/>
    <col min="4" max="4" width="14.25" customWidth="1"/>
    <col min="5" max="5" width="1.625" customWidth="1"/>
    <col min="6" max="6" width="26.125" customWidth="1"/>
  </cols>
  <sheetData>
    <row r="1" spans="1:24" ht="13.5" thickBot="1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10"/>
    </row>
    <row r="2" spans="1:24" ht="13.5" thickTop="1" x14ac:dyDescent="0.2">
      <c r="A2" s="22"/>
      <c r="B2" s="14"/>
      <c r="C2" s="15"/>
      <c r="D2" s="15"/>
      <c r="E2" s="15"/>
      <c r="F2" s="15"/>
      <c r="G2" s="15"/>
      <c r="H2" s="15"/>
      <c r="I2" s="15"/>
      <c r="J2" s="15"/>
      <c r="K2" s="16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24" ht="19.5" x14ac:dyDescent="0.25">
      <c r="A3" s="22"/>
      <c r="B3" s="17"/>
      <c r="C3" s="46" t="s">
        <v>39</v>
      </c>
      <c r="D3" s="46"/>
      <c r="E3" s="46"/>
      <c r="F3" s="46"/>
      <c r="G3" s="46"/>
      <c r="H3" s="5"/>
      <c r="I3" s="5"/>
      <c r="J3" s="5"/>
      <c r="K3" s="18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</row>
    <row r="4" spans="1:24" x14ac:dyDescent="0.2">
      <c r="A4" s="22"/>
      <c r="B4" s="17"/>
      <c r="C4" s="5"/>
      <c r="D4" s="5"/>
      <c r="E4" s="5"/>
      <c r="F4" s="5"/>
      <c r="G4" s="5"/>
      <c r="H4" s="5"/>
      <c r="I4" s="5"/>
      <c r="J4" s="5"/>
      <c r="K4" s="18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</row>
    <row r="5" spans="1:24" x14ac:dyDescent="0.2">
      <c r="A5" s="22"/>
      <c r="B5" s="17"/>
      <c r="C5" s="11" t="s">
        <v>6</v>
      </c>
      <c r="D5" s="11" t="s">
        <v>7</v>
      </c>
      <c r="E5" s="11"/>
      <c r="F5" s="11" t="s">
        <v>8</v>
      </c>
      <c r="G5" s="11" t="s">
        <v>9</v>
      </c>
      <c r="H5" s="5"/>
      <c r="I5" s="5"/>
      <c r="J5" s="5"/>
      <c r="K5" s="18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ht="13.5" thickBot="1" x14ac:dyDescent="0.25">
      <c r="A6" s="22"/>
      <c r="B6" s="17"/>
      <c r="C6" s="5"/>
      <c r="D6" s="5"/>
      <c r="E6" s="5"/>
      <c r="F6" s="5"/>
      <c r="G6" s="5"/>
      <c r="H6" s="5"/>
      <c r="I6" s="5"/>
      <c r="J6" s="5"/>
      <c r="K6" s="18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</row>
    <row r="7" spans="1:24" x14ac:dyDescent="0.2">
      <c r="A7" s="22"/>
      <c r="B7" s="17"/>
      <c r="C7" s="1" t="s">
        <v>10</v>
      </c>
      <c r="D7" s="2" t="s">
        <v>11</v>
      </c>
      <c r="E7" s="2"/>
      <c r="F7" s="2" t="s">
        <v>12</v>
      </c>
      <c r="G7" s="3" t="s">
        <v>13</v>
      </c>
      <c r="H7" s="5"/>
      <c r="I7" s="5"/>
      <c r="J7" s="5"/>
      <c r="K7" s="18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</row>
    <row r="8" spans="1:24" x14ac:dyDescent="0.2">
      <c r="A8" s="22"/>
      <c r="B8" s="17"/>
      <c r="C8" s="4"/>
      <c r="D8" s="5"/>
      <c r="E8" s="5"/>
      <c r="F8" s="5"/>
      <c r="G8" s="6"/>
      <c r="H8" s="5"/>
      <c r="I8" s="5"/>
      <c r="J8" s="5"/>
      <c r="K8" s="18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</row>
    <row r="9" spans="1:24" x14ac:dyDescent="0.2">
      <c r="A9" s="22"/>
      <c r="B9" s="17"/>
      <c r="C9" s="4">
        <v>1</v>
      </c>
      <c r="D9" s="5" t="s">
        <v>13</v>
      </c>
      <c r="E9" s="5"/>
      <c r="F9" s="5" t="s">
        <v>19</v>
      </c>
      <c r="G9" s="6" t="s">
        <v>14</v>
      </c>
      <c r="H9" s="5"/>
      <c r="I9" s="5"/>
      <c r="J9" s="5"/>
      <c r="K9" s="18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</row>
    <row r="10" spans="1:24" x14ac:dyDescent="0.2">
      <c r="A10" s="22"/>
      <c r="B10" s="17"/>
      <c r="C10" s="4"/>
      <c r="D10" s="5"/>
      <c r="E10" s="5"/>
      <c r="F10" s="5"/>
      <c r="G10" s="6"/>
      <c r="H10" s="5"/>
      <c r="I10" s="5"/>
      <c r="J10" s="5"/>
      <c r="K10" s="18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</row>
    <row r="11" spans="1:24" x14ac:dyDescent="0.2">
      <c r="A11" s="22"/>
      <c r="B11" s="17"/>
      <c r="C11" s="4">
        <v>2</v>
      </c>
      <c r="D11" s="5" t="s">
        <v>14</v>
      </c>
      <c r="E11" s="5"/>
      <c r="F11" s="5" t="s">
        <v>20</v>
      </c>
      <c r="G11" s="6" t="s">
        <v>15</v>
      </c>
      <c r="H11" s="5"/>
      <c r="I11" s="5"/>
      <c r="J11" s="5"/>
      <c r="K11" s="18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</row>
    <row r="12" spans="1:24" x14ac:dyDescent="0.2">
      <c r="A12" s="22"/>
      <c r="B12" s="17"/>
      <c r="C12" s="4"/>
      <c r="D12" s="5"/>
      <c r="E12" s="5"/>
      <c r="F12" s="5"/>
      <c r="G12" s="6"/>
      <c r="H12" s="5"/>
      <c r="I12" s="5"/>
      <c r="J12" s="5"/>
      <c r="K12" s="18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</row>
    <row r="13" spans="1:24" x14ac:dyDescent="0.2">
      <c r="A13" s="22"/>
      <c r="B13" s="17"/>
      <c r="C13" s="4">
        <v>3</v>
      </c>
      <c r="D13" s="5" t="s">
        <v>15</v>
      </c>
      <c r="E13" s="5"/>
      <c r="F13" s="5" t="s">
        <v>21</v>
      </c>
      <c r="G13" s="6" t="s">
        <v>16</v>
      </c>
      <c r="H13" s="5"/>
      <c r="I13" s="5"/>
      <c r="J13" s="5"/>
      <c r="K13" s="18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</row>
    <row r="14" spans="1:24" x14ac:dyDescent="0.2">
      <c r="A14" s="22"/>
      <c r="B14" s="17"/>
      <c r="C14" s="4"/>
      <c r="D14" s="5"/>
      <c r="E14" s="5"/>
      <c r="F14" s="5"/>
      <c r="G14" s="6"/>
      <c r="H14" s="5"/>
      <c r="I14" s="5"/>
      <c r="J14" s="5"/>
      <c r="K14" s="18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</row>
    <row r="15" spans="1:24" x14ac:dyDescent="0.2">
      <c r="A15" s="22"/>
      <c r="B15" s="17"/>
      <c r="C15" s="4">
        <v>4</v>
      </c>
      <c r="D15" s="5" t="s">
        <v>16</v>
      </c>
      <c r="E15" s="5"/>
      <c r="F15" s="5" t="s">
        <v>22</v>
      </c>
      <c r="G15" s="6" t="s">
        <v>17</v>
      </c>
      <c r="H15" s="5"/>
      <c r="I15" s="5"/>
      <c r="J15" s="5"/>
      <c r="K15" s="18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x14ac:dyDescent="0.2">
      <c r="A16" s="22"/>
      <c r="B16" s="17"/>
      <c r="C16" s="4"/>
      <c r="D16" s="5"/>
      <c r="E16" s="5"/>
      <c r="F16" s="5"/>
      <c r="G16" s="6"/>
      <c r="H16" s="5"/>
      <c r="I16" s="5"/>
      <c r="J16" s="5"/>
      <c r="K16" s="18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spans="1:24" ht="13.5" thickBot="1" x14ac:dyDescent="0.25">
      <c r="A17" s="22"/>
      <c r="B17" s="17"/>
      <c r="C17" s="7">
        <v>5</v>
      </c>
      <c r="D17" s="8" t="s">
        <v>17</v>
      </c>
      <c r="E17" s="8"/>
      <c r="F17" s="8"/>
      <c r="G17" s="9"/>
      <c r="H17" s="5"/>
      <c r="I17" s="5"/>
      <c r="J17" s="5"/>
      <c r="K17" s="18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spans="1:24" x14ac:dyDescent="0.2">
      <c r="A18" s="22"/>
      <c r="B18" s="17"/>
      <c r="C18" s="5"/>
      <c r="D18" s="5"/>
      <c r="E18" s="5"/>
      <c r="F18" s="5"/>
      <c r="G18" s="5"/>
      <c r="H18" s="5"/>
      <c r="I18" s="5"/>
      <c r="J18" s="5"/>
      <c r="K18" s="18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19" spans="1:24" x14ac:dyDescent="0.2">
      <c r="A19" s="22"/>
      <c r="B19" s="17"/>
      <c r="C19" s="5"/>
      <c r="D19" s="5"/>
      <c r="E19" s="5"/>
      <c r="F19" s="5"/>
      <c r="G19" s="5"/>
      <c r="H19" s="5"/>
      <c r="I19" s="5"/>
      <c r="J19" s="5"/>
      <c r="K19" s="18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1:24" x14ac:dyDescent="0.2">
      <c r="A20" s="22"/>
      <c r="B20" s="17"/>
      <c r="C20" s="5" t="s">
        <v>23</v>
      </c>
      <c r="D20" s="5"/>
      <c r="E20" s="5"/>
      <c r="F20" s="5"/>
      <c r="G20" s="5"/>
      <c r="H20" s="5"/>
      <c r="I20" s="5"/>
      <c r="J20" s="5"/>
      <c r="K20" s="18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spans="1:24" x14ac:dyDescent="0.2">
      <c r="A21" s="22"/>
      <c r="B21" s="17"/>
      <c r="C21" s="5" t="s">
        <v>24</v>
      </c>
      <c r="D21" s="5"/>
      <c r="E21" s="5"/>
      <c r="F21" s="5"/>
      <c r="G21" s="5"/>
      <c r="H21" s="5"/>
      <c r="I21" s="5"/>
      <c r="J21" s="5"/>
      <c r="K21" s="18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</row>
    <row r="22" spans="1:24" x14ac:dyDescent="0.2">
      <c r="A22" s="22"/>
      <c r="B22" s="17"/>
      <c r="C22" s="5" t="s">
        <v>28</v>
      </c>
      <c r="D22" s="5"/>
      <c r="E22" s="5"/>
      <c r="F22" s="5"/>
      <c r="G22" s="5"/>
      <c r="H22" s="5"/>
      <c r="I22" s="5"/>
      <c r="J22" s="5"/>
      <c r="K22" s="18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</row>
    <row r="23" spans="1:24" x14ac:dyDescent="0.2">
      <c r="A23" s="22"/>
      <c r="B23" s="17"/>
      <c r="C23" s="5"/>
      <c r="D23" s="5"/>
      <c r="E23" s="5"/>
      <c r="F23" s="5"/>
      <c r="G23" s="5"/>
      <c r="H23" s="5"/>
      <c r="I23" s="5"/>
      <c r="J23" s="5"/>
      <c r="K23" s="18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</row>
    <row r="24" spans="1:24" x14ac:dyDescent="0.2">
      <c r="A24" s="22"/>
      <c r="B24" s="17"/>
      <c r="C24" s="5" t="s">
        <v>29</v>
      </c>
      <c r="D24" s="5" t="s">
        <v>30</v>
      </c>
      <c r="E24" s="5"/>
      <c r="F24" s="5"/>
      <c r="G24" s="5"/>
      <c r="H24" s="5"/>
      <c r="I24" s="5"/>
      <c r="J24" s="5"/>
      <c r="K24" s="18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</row>
    <row r="25" spans="1:24" x14ac:dyDescent="0.2">
      <c r="A25" s="22"/>
      <c r="B25" s="17"/>
      <c r="C25" s="5"/>
      <c r="D25" s="5"/>
      <c r="E25" s="5"/>
      <c r="F25" s="5"/>
      <c r="G25" s="5"/>
      <c r="H25" s="5"/>
      <c r="I25" s="5"/>
      <c r="J25" s="5"/>
      <c r="K25" s="18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</row>
    <row r="26" spans="1:24" x14ac:dyDescent="0.2">
      <c r="A26" s="22"/>
      <c r="B26" s="17"/>
      <c r="C26" s="5" t="s">
        <v>31</v>
      </c>
      <c r="D26" s="23">
        <v>1000000</v>
      </c>
      <c r="E26" s="5"/>
      <c r="F26" s="5"/>
      <c r="G26" s="5"/>
      <c r="H26" s="5"/>
      <c r="I26" s="5"/>
      <c r="J26" s="5"/>
      <c r="K26" s="18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</row>
    <row r="27" spans="1:24" x14ac:dyDescent="0.2">
      <c r="A27" s="22"/>
      <c r="B27" s="17"/>
      <c r="C27" s="5" t="s">
        <v>32</v>
      </c>
      <c r="D27" s="5" t="s">
        <v>33</v>
      </c>
      <c r="E27" s="5"/>
      <c r="F27" s="5"/>
      <c r="G27" s="5"/>
      <c r="H27" s="5"/>
      <c r="I27" s="5"/>
      <c r="J27" s="5"/>
      <c r="K27" s="18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</row>
    <row r="28" spans="1:24" x14ac:dyDescent="0.2">
      <c r="A28" s="22"/>
      <c r="B28" s="17"/>
      <c r="C28" s="5" t="s">
        <v>34</v>
      </c>
      <c r="D28" s="12">
        <v>0.1</v>
      </c>
      <c r="E28" s="5"/>
      <c r="F28" s="5"/>
      <c r="G28" s="5"/>
      <c r="H28" s="5"/>
      <c r="I28" s="5"/>
      <c r="J28" s="5"/>
      <c r="K28" s="18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1:24" x14ac:dyDescent="0.2">
      <c r="A29" s="22"/>
      <c r="B29" s="17"/>
      <c r="C29" s="5"/>
      <c r="D29" s="5"/>
      <c r="E29" s="5"/>
      <c r="F29" s="5"/>
      <c r="G29" s="5"/>
      <c r="H29" s="5"/>
      <c r="I29" s="5"/>
      <c r="J29" s="5"/>
      <c r="K29" s="18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</row>
    <row r="30" spans="1:24" x14ac:dyDescent="0.2">
      <c r="A30" s="22"/>
      <c r="B30" s="17"/>
      <c r="C30" s="5" t="s">
        <v>37</v>
      </c>
      <c r="D30" s="13"/>
      <c r="E30" s="5"/>
      <c r="F30" s="5" t="s">
        <v>38</v>
      </c>
      <c r="G30" s="5"/>
      <c r="H30" s="5"/>
      <c r="I30" s="5"/>
      <c r="J30" s="5"/>
      <c r="K30" s="18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</row>
    <row r="31" spans="1:24" x14ac:dyDescent="0.2">
      <c r="A31" s="22"/>
      <c r="B31" s="17"/>
      <c r="C31" s="5" t="s">
        <v>36</v>
      </c>
      <c r="D31" s="13">
        <f>D26</f>
        <v>1000000</v>
      </c>
      <c r="E31" s="5"/>
      <c r="F31" s="5"/>
      <c r="G31" s="5"/>
      <c r="H31" s="5"/>
      <c r="I31" s="5"/>
      <c r="J31" s="5"/>
      <c r="K31" s="18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</row>
    <row r="32" spans="1:24" x14ac:dyDescent="0.2">
      <c r="A32" s="22"/>
      <c r="B32" s="17"/>
      <c r="C32" s="13" t="s">
        <v>35</v>
      </c>
      <c r="D32" s="13">
        <f>D30*D31</f>
        <v>0</v>
      </c>
      <c r="E32" s="5"/>
      <c r="F32" s="5"/>
      <c r="G32" s="5"/>
      <c r="H32" s="5"/>
      <c r="I32" s="5"/>
      <c r="J32" s="5"/>
      <c r="K32" s="18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</row>
    <row r="33" spans="1:24" x14ac:dyDescent="0.2">
      <c r="A33" s="22"/>
      <c r="B33" s="17"/>
      <c r="C33" s="5" t="s">
        <v>18</v>
      </c>
      <c r="D33" s="5"/>
      <c r="E33" s="5"/>
      <c r="F33" s="5"/>
      <c r="G33" s="5"/>
      <c r="H33" s="5"/>
      <c r="I33" s="5"/>
      <c r="J33" s="5"/>
      <c r="K33" s="18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</row>
    <row r="34" spans="1:24" x14ac:dyDescent="0.2">
      <c r="A34" s="22"/>
      <c r="B34" s="17"/>
      <c r="C34" s="5"/>
      <c r="D34" s="5"/>
      <c r="E34" s="5"/>
      <c r="F34" s="5"/>
      <c r="G34" s="5"/>
      <c r="H34" s="5"/>
      <c r="I34" s="5"/>
      <c r="J34" s="5"/>
      <c r="K34" s="18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</row>
    <row r="35" spans="1:24" ht="13.5" thickBot="1" x14ac:dyDescent="0.25">
      <c r="A35" s="22"/>
      <c r="B35" s="19"/>
      <c r="C35" s="20"/>
      <c r="D35" s="20"/>
      <c r="E35" s="20"/>
      <c r="F35" s="20"/>
      <c r="G35" s="20"/>
      <c r="H35" s="20"/>
      <c r="I35" s="20"/>
      <c r="J35" s="20"/>
      <c r="K35" s="21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</row>
    <row r="36" spans="1:24" ht="13.5" thickTop="1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</row>
    <row r="37" spans="1:24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</row>
    <row r="38" spans="1:24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</row>
    <row r="39" spans="1:24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</row>
    <row r="40" spans="1:24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</row>
    <row r="41" spans="1:24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</row>
    <row r="42" spans="1:24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</row>
    <row r="43" spans="1:24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</row>
    <row r="44" spans="1:24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</row>
    <row r="45" spans="1:24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</row>
    <row r="46" spans="1:24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</row>
    <row r="47" spans="1:24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</row>
    <row r="48" spans="1:24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</row>
    <row r="49" spans="1:24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</row>
    <row r="50" spans="1:24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</row>
    <row r="51" spans="1:24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</row>
    <row r="52" spans="1:24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</row>
    <row r="53" spans="1:24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</row>
    <row r="54" spans="1:24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</row>
    <row r="55" spans="1:24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</row>
    <row r="56" spans="1:24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</row>
    <row r="57" spans="1:24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</row>
    <row r="58" spans="1:24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</row>
    <row r="59" spans="1:24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</row>
    <row r="60" spans="1:24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</row>
    <row r="61" spans="1:24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</row>
    <row r="62" spans="1:24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</row>
    <row r="63" spans="1:24" x14ac:dyDescent="0.2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</row>
    <row r="64" spans="1:24" x14ac:dyDescent="0.2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</row>
    <row r="65" spans="1:24" x14ac:dyDescent="0.2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</row>
    <row r="66" spans="1:24" x14ac:dyDescent="0.2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</row>
    <row r="67" spans="1:24" x14ac:dyDescent="0.2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</row>
    <row r="68" spans="1:24" x14ac:dyDescent="0.2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</row>
    <row r="69" spans="1:24" x14ac:dyDescent="0.2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</row>
    <row r="70" spans="1:24" x14ac:dyDescent="0.2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</row>
    <row r="71" spans="1:24" x14ac:dyDescent="0.2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</row>
    <row r="72" spans="1:24" x14ac:dyDescent="0.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</row>
    <row r="73" spans="1:24" x14ac:dyDescent="0.2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</row>
    <row r="74" spans="1:24" x14ac:dyDescent="0.2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</row>
    <row r="75" spans="1:24" x14ac:dyDescent="0.2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</row>
    <row r="76" spans="1:24" x14ac:dyDescent="0.2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</row>
    <row r="77" spans="1:24" x14ac:dyDescent="0.2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</row>
    <row r="78" spans="1:24" x14ac:dyDescent="0.2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</row>
  </sheetData>
  <mergeCells count="1">
    <mergeCell ref="C3:G3"/>
  </mergeCells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8"/>
  <sheetViews>
    <sheetView topLeftCell="A11" workbookViewId="0">
      <selection activeCell="D30" sqref="D30"/>
    </sheetView>
  </sheetViews>
  <sheetFormatPr baseColWidth="10" defaultRowHeight="12.75" x14ac:dyDescent="0.2"/>
  <cols>
    <col min="2" max="2" width="3.375" customWidth="1"/>
    <col min="3" max="3" width="16.625" customWidth="1"/>
    <col min="4" max="4" width="14.25" customWidth="1"/>
    <col min="5" max="5" width="1.625" customWidth="1"/>
    <col min="6" max="6" width="26.125" customWidth="1"/>
    <col min="7" max="7" width="14.125" customWidth="1"/>
  </cols>
  <sheetData>
    <row r="1" spans="1:24" ht="13.5" thickBot="1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10"/>
    </row>
    <row r="2" spans="1:24" ht="13.5" thickTop="1" x14ac:dyDescent="0.2">
      <c r="A2" s="22"/>
      <c r="B2" s="14"/>
      <c r="C2" s="15"/>
      <c r="D2" s="15"/>
      <c r="E2" s="15"/>
      <c r="F2" s="15"/>
      <c r="G2" s="15"/>
      <c r="H2" s="15"/>
      <c r="I2" s="15"/>
      <c r="J2" s="15"/>
      <c r="K2" s="16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24" ht="19.5" x14ac:dyDescent="0.25">
      <c r="A3" s="22"/>
      <c r="B3" s="17"/>
      <c r="C3" s="46" t="s">
        <v>39</v>
      </c>
      <c r="D3" s="46"/>
      <c r="E3" s="46"/>
      <c r="F3" s="46"/>
      <c r="G3" s="46"/>
      <c r="H3" s="5"/>
      <c r="I3" s="5"/>
      <c r="J3" s="5"/>
      <c r="K3" s="18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</row>
    <row r="4" spans="1:24" x14ac:dyDescent="0.2">
      <c r="A4" s="22"/>
      <c r="B4" s="17"/>
      <c r="C4" s="5"/>
      <c r="D4" s="5"/>
      <c r="E4" s="5"/>
      <c r="F4" s="5"/>
      <c r="G4" s="5"/>
      <c r="H4" s="5"/>
      <c r="I4" s="5"/>
      <c r="J4" s="5"/>
      <c r="K4" s="18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</row>
    <row r="5" spans="1:24" x14ac:dyDescent="0.2">
      <c r="A5" s="22"/>
      <c r="B5" s="17"/>
      <c r="C5" s="11" t="s">
        <v>6</v>
      </c>
      <c r="D5" s="11" t="s">
        <v>7</v>
      </c>
      <c r="E5" s="11"/>
      <c r="F5" s="11" t="s">
        <v>8</v>
      </c>
      <c r="G5" s="11" t="s">
        <v>9</v>
      </c>
      <c r="H5" s="5"/>
      <c r="I5" s="5"/>
      <c r="J5" s="5"/>
      <c r="K5" s="18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ht="13.5" thickBot="1" x14ac:dyDescent="0.25">
      <c r="A6" s="22"/>
      <c r="B6" s="17"/>
      <c r="C6" s="5"/>
      <c r="D6" s="5"/>
      <c r="E6" s="5"/>
      <c r="F6" s="5"/>
      <c r="G6" s="5"/>
      <c r="H6" s="5"/>
      <c r="I6" s="5"/>
      <c r="J6" s="5"/>
      <c r="K6" s="18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</row>
    <row r="7" spans="1:24" x14ac:dyDescent="0.2">
      <c r="A7" s="22"/>
      <c r="B7" s="17"/>
      <c r="C7" s="1" t="s">
        <v>10</v>
      </c>
      <c r="D7" s="30">
        <v>1200000</v>
      </c>
      <c r="E7" s="2"/>
      <c r="F7" s="2" t="s">
        <v>62</v>
      </c>
      <c r="G7" s="24">
        <f>1200000+96000</f>
        <v>1296000</v>
      </c>
      <c r="H7" s="5"/>
      <c r="I7" s="5"/>
      <c r="J7" s="5"/>
      <c r="K7" s="18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</row>
    <row r="8" spans="1:24" x14ac:dyDescent="0.2">
      <c r="A8" s="22"/>
      <c r="B8" s="17"/>
      <c r="C8" s="4"/>
      <c r="D8" s="5"/>
      <c r="E8" s="5"/>
      <c r="F8" s="5"/>
      <c r="G8" s="6"/>
      <c r="H8" s="5"/>
      <c r="I8" s="5"/>
      <c r="J8" s="5"/>
      <c r="K8" s="18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</row>
    <row r="9" spans="1:24" x14ac:dyDescent="0.2">
      <c r="A9" s="22"/>
      <c r="B9" s="17"/>
      <c r="C9" s="4">
        <v>1</v>
      </c>
      <c r="D9" s="25">
        <f>G7</f>
        <v>1296000</v>
      </c>
      <c r="E9" s="5"/>
      <c r="F9" s="5" t="s">
        <v>63</v>
      </c>
      <c r="G9" s="26">
        <f>D9+103680</f>
        <v>1399680</v>
      </c>
      <c r="H9" s="5"/>
      <c r="I9" s="5"/>
      <c r="J9" s="5"/>
      <c r="K9" s="18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</row>
    <row r="10" spans="1:24" x14ac:dyDescent="0.2">
      <c r="A10" s="22"/>
      <c r="B10" s="17"/>
      <c r="C10" s="4"/>
      <c r="D10" s="5"/>
      <c r="E10" s="5"/>
      <c r="F10" s="5"/>
      <c r="G10" s="6"/>
      <c r="H10" s="5"/>
      <c r="I10" s="5"/>
      <c r="J10" s="5"/>
      <c r="K10" s="18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</row>
    <row r="11" spans="1:24" x14ac:dyDescent="0.2">
      <c r="A11" s="22"/>
      <c r="B11" s="17"/>
      <c r="C11" s="4">
        <v>2</v>
      </c>
      <c r="D11" s="25">
        <f>G9</f>
        <v>1399680</v>
      </c>
      <c r="E11" s="5"/>
      <c r="F11" s="5" t="s">
        <v>64</v>
      </c>
      <c r="G11" s="26">
        <f>D11+111920</f>
        <v>1511600</v>
      </c>
      <c r="H11" s="5"/>
      <c r="I11" s="5"/>
      <c r="J11" s="5"/>
      <c r="K11" s="18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</row>
    <row r="12" spans="1:24" x14ac:dyDescent="0.2">
      <c r="A12" s="22"/>
      <c r="B12" s="17"/>
      <c r="C12" s="4"/>
      <c r="D12" s="5"/>
      <c r="E12" s="5"/>
      <c r="F12" s="5"/>
      <c r="G12" s="6"/>
      <c r="H12" s="5"/>
      <c r="I12" s="5"/>
      <c r="J12" s="5"/>
      <c r="K12" s="18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</row>
    <row r="13" spans="1:24" x14ac:dyDescent="0.2">
      <c r="A13" s="22"/>
      <c r="B13" s="17"/>
      <c r="C13" s="4">
        <v>3</v>
      </c>
      <c r="D13" s="25">
        <f>G11</f>
        <v>1511600</v>
      </c>
      <c r="E13" s="5"/>
      <c r="F13" s="5" t="s">
        <v>0</v>
      </c>
      <c r="G13" s="26">
        <f>D13+120928</f>
        <v>1632528</v>
      </c>
      <c r="H13" s="5"/>
      <c r="I13" s="5"/>
      <c r="J13" s="5"/>
      <c r="K13" s="18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</row>
    <row r="14" spans="1:24" x14ac:dyDescent="0.2">
      <c r="A14" s="22"/>
      <c r="B14" s="17"/>
      <c r="C14" s="4"/>
      <c r="D14" s="5"/>
      <c r="E14" s="5"/>
      <c r="F14" s="5"/>
      <c r="G14" s="6"/>
      <c r="H14" s="5"/>
      <c r="I14" s="5"/>
      <c r="J14" s="5"/>
      <c r="K14" s="18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</row>
    <row r="15" spans="1:24" x14ac:dyDescent="0.2">
      <c r="A15" s="22"/>
      <c r="B15" s="17"/>
      <c r="C15" s="4">
        <v>4</v>
      </c>
      <c r="D15" s="25">
        <f>G13</f>
        <v>1632528</v>
      </c>
      <c r="E15" s="5"/>
      <c r="F15" s="5" t="s">
        <v>1</v>
      </c>
      <c r="G15" s="27">
        <f>D15+130602</f>
        <v>1763130</v>
      </c>
      <c r="H15" s="5"/>
      <c r="I15" s="5"/>
      <c r="J15" s="5"/>
      <c r="K15" s="18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x14ac:dyDescent="0.2">
      <c r="A16" s="22"/>
      <c r="B16" s="17"/>
      <c r="C16" s="4"/>
      <c r="D16" s="5"/>
      <c r="E16" s="5"/>
      <c r="F16" s="5"/>
      <c r="G16" s="6"/>
      <c r="H16" s="5"/>
      <c r="I16" s="5"/>
      <c r="J16" s="5"/>
      <c r="K16" s="18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spans="1:24" ht="13.5" thickBot="1" x14ac:dyDescent="0.25">
      <c r="A17" s="22"/>
      <c r="B17" s="17"/>
      <c r="C17" s="7">
        <v>5</v>
      </c>
      <c r="D17" s="28">
        <f>G15</f>
        <v>1763130</v>
      </c>
      <c r="E17" s="8"/>
      <c r="F17" s="8"/>
      <c r="G17" s="9"/>
      <c r="H17" s="5"/>
      <c r="I17" s="5"/>
      <c r="J17" s="5"/>
      <c r="K17" s="18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spans="1:24" x14ac:dyDescent="0.2">
      <c r="A18" s="22"/>
      <c r="B18" s="17"/>
      <c r="C18" s="5"/>
      <c r="D18" s="5"/>
      <c r="E18" s="5"/>
      <c r="F18" s="5"/>
      <c r="G18" s="5"/>
      <c r="H18" s="5"/>
      <c r="I18" s="5"/>
      <c r="J18" s="5"/>
      <c r="K18" s="18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19" spans="1:24" x14ac:dyDescent="0.2">
      <c r="A19" s="22"/>
      <c r="B19" s="17"/>
      <c r="C19" s="5"/>
      <c r="D19" s="5"/>
      <c r="E19" s="5"/>
      <c r="F19" s="5"/>
      <c r="G19" s="5"/>
      <c r="H19" s="5"/>
      <c r="I19" s="5"/>
      <c r="J19" s="5"/>
      <c r="K19" s="18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1:24" x14ac:dyDescent="0.2">
      <c r="A20" s="22"/>
      <c r="B20" s="17"/>
      <c r="C20" s="5" t="s">
        <v>23</v>
      </c>
      <c r="D20" s="5"/>
      <c r="E20" s="5"/>
      <c r="F20" s="5"/>
      <c r="G20" s="5"/>
      <c r="H20" s="5"/>
      <c r="I20" s="5"/>
      <c r="J20" s="5"/>
      <c r="K20" s="18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spans="1:24" x14ac:dyDescent="0.2">
      <c r="A21" s="22"/>
      <c r="B21" s="17"/>
      <c r="C21" s="5" t="s">
        <v>40</v>
      </c>
      <c r="D21" s="5"/>
      <c r="E21" s="5"/>
      <c r="F21" s="5"/>
      <c r="G21" s="5"/>
      <c r="H21" s="5"/>
      <c r="I21" s="5"/>
      <c r="J21" s="5"/>
      <c r="K21" s="18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</row>
    <row r="22" spans="1:24" x14ac:dyDescent="0.2">
      <c r="A22" s="22"/>
      <c r="B22" s="17"/>
      <c r="C22" s="5" t="s">
        <v>25</v>
      </c>
      <c r="D22" s="5"/>
      <c r="E22" s="5"/>
      <c r="F22" s="5"/>
      <c r="G22" s="5"/>
      <c r="H22" s="5"/>
      <c r="I22" s="5"/>
      <c r="J22" s="5"/>
      <c r="K22" s="18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</row>
    <row r="23" spans="1:24" x14ac:dyDescent="0.2">
      <c r="A23" s="22"/>
      <c r="B23" s="17"/>
      <c r="C23" s="5"/>
      <c r="D23" s="5"/>
      <c r="E23" s="5"/>
      <c r="F23" s="5"/>
      <c r="G23" s="5"/>
      <c r="H23" s="5"/>
      <c r="I23" s="5"/>
      <c r="J23" s="5"/>
      <c r="K23" s="18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</row>
    <row r="24" spans="1:24" x14ac:dyDescent="0.2">
      <c r="A24" s="22"/>
      <c r="B24" s="17"/>
      <c r="C24" s="5" t="s">
        <v>29</v>
      </c>
      <c r="D24" s="5" t="s">
        <v>30</v>
      </c>
      <c r="E24" s="5"/>
      <c r="F24" s="5"/>
      <c r="G24" s="5"/>
      <c r="H24" s="5"/>
      <c r="I24" s="5"/>
      <c r="J24" s="5"/>
      <c r="K24" s="18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</row>
    <row r="25" spans="1:24" x14ac:dyDescent="0.2">
      <c r="A25" s="22"/>
      <c r="B25" s="17"/>
      <c r="C25" s="5"/>
      <c r="D25" s="5"/>
      <c r="E25" s="5"/>
      <c r="F25" s="5"/>
      <c r="G25" s="5"/>
      <c r="H25" s="5"/>
      <c r="I25" s="5"/>
      <c r="J25" s="5"/>
      <c r="K25" s="18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</row>
    <row r="26" spans="1:24" x14ac:dyDescent="0.2">
      <c r="A26" s="22"/>
      <c r="B26" s="17"/>
      <c r="C26" s="5" t="s">
        <v>31</v>
      </c>
      <c r="D26" s="34">
        <v>1200000</v>
      </c>
      <c r="E26" s="5"/>
      <c r="F26" s="5"/>
      <c r="G26" s="5"/>
      <c r="H26" s="5"/>
      <c r="I26" s="5"/>
      <c r="J26" s="5"/>
      <c r="K26" s="18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</row>
    <row r="27" spans="1:24" x14ac:dyDescent="0.2">
      <c r="A27" s="22"/>
      <c r="B27" s="17"/>
      <c r="C27" s="5" t="s">
        <v>32</v>
      </c>
      <c r="D27" s="35">
        <v>5</v>
      </c>
      <c r="E27" s="5"/>
      <c r="F27" s="5"/>
      <c r="G27" s="5"/>
      <c r="H27" s="5"/>
      <c r="I27" s="5"/>
      <c r="J27" s="5"/>
      <c r="K27" s="18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</row>
    <row r="28" spans="1:24" x14ac:dyDescent="0.2">
      <c r="A28" s="22"/>
      <c r="B28" s="17"/>
      <c r="C28" s="5" t="s">
        <v>34</v>
      </c>
      <c r="D28" s="36">
        <v>0.08</v>
      </c>
      <c r="E28" s="5"/>
      <c r="F28" s="5">
        <f>8/100</f>
        <v>0.08</v>
      </c>
      <c r="G28" s="5"/>
      <c r="H28" s="5"/>
      <c r="I28" s="5"/>
      <c r="J28" s="5"/>
      <c r="K28" s="18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1:24" ht="13.5" thickBot="1" x14ac:dyDescent="0.25">
      <c r="A29" s="22"/>
      <c r="B29" s="17"/>
      <c r="C29" s="5"/>
      <c r="D29" s="5"/>
      <c r="E29" s="5"/>
      <c r="F29" s="5"/>
      <c r="G29" s="5"/>
      <c r="H29" s="5"/>
      <c r="I29" s="5"/>
      <c r="J29" s="5"/>
      <c r="K29" s="18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</row>
    <row r="30" spans="1:24" ht="13.5" thickBot="1" x14ac:dyDescent="0.25">
      <c r="A30" s="22"/>
      <c r="B30" s="17"/>
      <c r="C30" s="5" t="s">
        <v>37</v>
      </c>
      <c r="D30" s="29"/>
      <c r="E30" s="5"/>
      <c r="F30" s="5" t="s">
        <v>61</v>
      </c>
      <c r="G30" s="5"/>
      <c r="H30" s="5"/>
      <c r="I30" s="5"/>
      <c r="J30" s="5"/>
      <c r="K30" s="18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</row>
    <row r="31" spans="1:24" x14ac:dyDescent="0.2">
      <c r="A31" s="22"/>
      <c r="B31" s="17"/>
      <c r="C31" s="5" t="s">
        <v>36</v>
      </c>
      <c r="D31" s="13">
        <f>D26</f>
        <v>1200000</v>
      </c>
      <c r="E31" s="5"/>
      <c r="F31" s="5"/>
      <c r="G31" s="5"/>
      <c r="H31" s="5"/>
      <c r="I31" s="5"/>
      <c r="J31" s="5"/>
      <c r="K31" s="18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</row>
    <row r="32" spans="1:24" x14ac:dyDescent="0.2">
      <c r="A32" s="22"/>
      <c r="B32" s="17"/>
      <c r="C32" s="13" t="s">
        <v>35</v>
      </c>
      <c r="D32" s="13">
        <f>D30*D31</f>
        <v>0</v>
      </c>
      <c r="E32" s="5"/>
      <c r="F32" s="5"/>
      <c r="G32" s="5"/>
      <c r="H32" s="5"/>
      <c r="I32" s="5"/>
      <c r="J32" s="5"/>
      <c r="K32" s="18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</row>
    <row r="33" spans="1:24" x14ac:dyDescent="0.2">
      <c r="A33" s="22"/>
      <c r="B33" s="17"/>
      <c r="C33" s="5" t="s">
        <v>18</v>
      </c>
      <c r="D33" s="5"/>
      <c r="E33" s="5"/>
      <c r="F33" s="5"/>
      <c r="G33" s="5"/>
      <c r="H33" s="5"/>
      <c r="I33" s="5"/>
      <c r="J33" s="5"/>
      <c r="K33" s="18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</row>
    <row r="34" spans="1:24" x14ac:dyDescent="0.2">
      <c r="A34" s="22"/>
      <c r="B34" s="17"/>
      <c r="C34" s="5"/>
      <c r="D34" s="5"/>
      <c r="E34" s="5"/>
      <c r="F34" s="5"/>
      <c r="G34" s="5"/>
      <c r="H34" s="5"/>
      <c r="I34" s="5"/>
      <c r="J34" s="5"/>
      <c r="K34" s="18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</row>
    <row r="35" spans="1:24" ht="13.5" thickBot="1" x14ac:dyDescent="0.25">
      <c r="A35" s="22"/>
      <c r="B35" s="19"/>
      <c r="C35" s="20"/>
      <c r="D35" s="20"/>
      <c r="E35" s="20"/>
      <c r="F35" s="20"/>
      <c r="G35" s="20"/>
      <c r="H35" s="20"/>
      <c r="I35" s="20"/>
      <c r="J35" s="20"/>
      <c r="K35" s="21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</row>
    <row r="36" spans="1:24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</row>
    <row r="37" spans="1:24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</row>
    <row r="38" spans="1:24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</row>
    <row r="39" spans="1:24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</row>
    <row r="40" spans="1:24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</row>
    <row r="41" spans="1:24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</row>
    <row r="42" spans="1:24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</row>
    <row r="43" spans="1:24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</row>
    <row r="44" spans="1:24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</row>
    <row r="45" spans="1:24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</row>
    <row r="46" spans="1:24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</row>
    <row r="47" spans="1:24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</row>
    <row r="48" spans="1:24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</row>
    <row r="49" spans="1:24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</row>
    <row r="50" spans="1:24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</row>
    <row r="51" spans="1:24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</row>
    <row r="52" spans="1:24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</row>
    <row r="53" spans="1:24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</row>
    <row r="54" spans="1:24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</row>
    <row r="55" spans="1:24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</row>
    <row r="56" spans="1:24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</row>
    <row r="57" spans="1:24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</row>
    <row r="58" spans="1:24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</row>
    <row r="59" spans="1:24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</row>
    <row r="60" spans="1:24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</row>
    <row r="61" spans="1:24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</row>
    <row r="62" spans="1:24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</row>
    <row r="63" spans="1:24" x14ac:dyDescent="0.2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</row>
    <row r="64" spans="1:24" x14ac:dyDescent="0.2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</row>
    <row r="65" spans="1:24" x14ac:dyDescent="0.2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</row>
    <row r="66" spans="1:24" x14ac:dyDescent="0.2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</row>
    <row r="67" spans="1:24" x14ac:dyDescent="0.2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</row>
    <row r="68" spans="1:24" x14ac:dyDescent="0.2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</row>
    <row r="69" spans="1:24" x14ac:dyDescent="0.2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</row>
    <row r="70" spans="1:24" x14ac:dyDescent="0.2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</row>
    <row r="71" spans="1:24" x14ac:dyDescent="0.2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</row>
    <row r="72" spans="1:24" x14ac:dyDescent="0.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</row>
    <row r="73" spans="1:24" x14ac:dyDescent="0.2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</row>
    <row r="74" spans="1:24" x14ac:dyDescent="0.2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</row>
    <row r="75" spans="1:24" x14ac:dyDescent="0.2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</row>
    <row r="76" spans="1:24" x14ac:dyDescent="0.2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</row>
    <row r="77" spans="1:24" x14ac:dyDescent="0.2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</row>
    <row r="78" spans="1:24" x14ac:dyDescent="0.2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</row>
  </sheetData>
  <mergeCells count="1">
    <mergeCell ref="C3:G3"/>
  </mergeCells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1"/>
  <sheetViews>
    <sheetView topLeftCell="B12" workbookViewId="0">
      <selection activeCell="D33" sqref="D33"/>
    </sheetView>
  </sheetViews>
  <sheetFormatPr baseColWidth="10" defaultRowHeight="12.75" x14ac:dyDescent="0.2"/>
  <cols>
    <col min="2" max="2" width="3.375" customWidth="1"/>
    <col min="3" max="3" width="16.625" customWidth="1"/>
    <col min="4" max="4" width="14.25" customWidth="1"/>
    <col min="5" max="5" width="1.625" customWidth="1"/>
    <col min="6" max="6" width="26.125" customWidth="1"/>
    <col min="7" max="7" width="11.875" customWidth="1"/>
  </cols>
  <sheetData>
    <row r="1" spans="1:24" ht="13.5" thickBot="1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10"/>
    </row>
    <row r="2" spans="1:24" ht="13.5" thickTop="1" x14ac:dyDescent="0.2">
      <c r="A2" s="22"/>
      <c r="B2" s="14"/>
      <c r="C2" s="15"/>
      <c r="D2" s="15"/>
      <c r="E2" s="15"/>
      <c r="F2" s="15"/>
      <c r="G2" s="15"/>
      <c r="H2" s="15"/>
      <c r="I2" s="15"/>
      <c r="J2" s="15"/>
      <c r="K2" s="16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24" ht="19.5" x14ac:dyDescent="0.25">
      <c r="A3" s="22"/>
      <c r="B3" s="17"/>
      <c r="C3" s="46" t="s">
        <v>39</v>
      </c>
      <c r="D3" s="46"/>
      <c r="E3" s="46"/>
      <c r="F3" s="46"/>
      <c r="G3" s="46"/>
      <c r="H3" s="5"/>
      <c r="I3" s="5"/>
      <c r="J3" s="5"/>
      <c r="K3" s="18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</row>
    <row r="4" spans="1:24" x14ac:dyDescent="0.2">
      <c r="A4" s="22"/>
      <c r="B4" s="17"/>
      <c r="C4" s="5"/>
      <c r="D4" s="5"/>
      <c r="E4" s="5"/>
      <c r="F4" s="5"/>
      <c r="G4" s="5"/>
      <c r="H4" s="5"/>
      <c r="I4" s="5"/>
      <c r="J4" s="5"/>
      <c r="K4" s="18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</row>
    <row r="5" spans="1:24" x14ac:dyDescent="0.2">
      <c r="A5" s="22"/>
      <c r="B5" s="17"/>
      <c r="C5" s="11" t="s">
        <v>6</v>
      </c>
      <c r="D5" s="11" t="s">
        <v>7</v>
      </c>
      <c r="E5" s="11"/>
      <c r="F5" s="11" t="s">
        <v>8</v>
      </c>
      <c r="G5" s="11" t="s">
        <v>9</v>
      </c>
      <c r="H5" s="5"/>
      <c r="I5" s="5"/>
      <c r="J5" s="5"/>
      <c r="K5" s="18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ht="13.5" thickBot="1" x14ac:dyDescent="0.25">
      <c r="A6" s="22"/>
      <c r="B6" s="17"/>
      <c r="C6" s="5"/>
      <c r="D6" s="5"/>
      <c r="E6" s="5"/>
      <c r="F6" s="5"/>
      <c r="G6" s="5"/>
      <c r="H6" s="5"/>
      <c r="I6" s="5"/>
      <c r="J6" s="5"/>
      <c r="K6" s="18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</row>
    <row r="7" spans="1:24" x14ac:dyDescent="0.2">
      <c r="A7" s="22"/>
      <c r="B7" s="17"/>
      <c r="C7" s="1"/>
      <c r="D7" s="2"/>
      <c r="E7" s="2"/>
      <c r="F7" s="2"/>
      <c r="G7" s="24"/>
      <c r="H7" s="5"/>
      <c r="I7" s="5"/>
      <c r="J7" s="5"/>
      <c r="K7" s="18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</row>
    <row r="8" spans="1:24" x14ac:dyDescent="0.2">
      <c r="A8" s="22"/>
      <c r="B8" s="17"/>
      <c r="C8" s="4" t="s">
        <v>2</v>
      </c>
      <c r="D8" s="5"/>
      <c r="E8" s="5"/>
      <c r="F8" s="5"/>
      <c r="G8" s="6"/>
      <c r="H8" s="5"/>
      <c r="I8" s="5"/>
      <c r="J8" s="5"/>
      <c r="K8" s="18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</row>
    <row r="9" spans="1:24" x14ac:dyDescent="0.2">
      <c r="A9" s="22"/>
      <c r="B9" s="17"/>
      <c r="C9" s="4" t="s">
        <v>3</v>
      </c>
      <c r="D9" s="25"/>
      <c r="E9" s="5"/>
      <c r="F9" s="5"/>
      <c r="G9" s="26"/>
      <c r="H9" s="5"/>
      <c r="I9" s="5"/>
      <c r="J9" s="5"/>
      <c r="K9" s="18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</row>
    <row r="10" spans="1:24" x14ac:dyDescent="0.2">
      <c r="A10" s="22"/>
      <c r="B10" s="17"/>
      <c r="C10" s="4" t="s">
        <v>4</v>
      </c>
      <c r="D10" s="5"/>
      <c r="E10" s="5"/>
      <c r="F10" s="5"/>
      <c r="G10" s="6"/>
      <c r="H10" s="5"/>
      <c r="I10" s="5"/>
      <c r="J10" s="5"/>
      <c r="K10" s="18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</row>
    <row r="11" spans="1:24" x14ac:dyDescent="0.2">
      <c r="A11" s="22"/>
      <c r="B11" s="17"/>
      <c r="C11" s="4"/>
      <c r="D11" s="25"/>
      <c r="E11" s="5"/>
      <c r="F11" s="5"/>
      <c r="G11" s="26"/>
      <c r="H11" s="5"/>
      <c r="I11" s="5"/>
      <c r="J11" s="5"/>
      <c r="K11" s="18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</row>
    <row r="12" spans="1:24" x14ac:dyDescent="0.2">
      <c r="A12" s="22"/>
      <c r="B12" s="17"/>
      <c r="C12" s="4"/>
      <c r="D12" s="5"/>
      <c r="E12" s="5"/>
      <c r="F12" s="5"/>
      <c r="G12" s="6"/>
      <c r="H12" s="5"/>
      <c r="I12" s="5"/>
      <c r="J12" s="5"/>
      <c r="K12" s="18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</row>
    <row r="13" spans="1:24" x14ac:dyDescent="0.2">
      <c r="A13" s="22"/>
      <c r="B13" s="17"/>
      <c r="C13" s="4"/>
      <c r="D13" s="25"/>
      <c r="E13" s="5"/>
      <c r="F13" s="5"/>
      <c r="G13" s="26"/>
      <c r="H13" s="5"/>
      <c r="I13" s="5"/>
      <c r="J13" s="5"/>
      <c r="K13" s="18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</row>
    <row r="14" spans="1:24" x14ac:dyDescent="0.2">
      <c r="A14" s="22"/>
      <c r="B14" s="17"/>
      <c r="C14" s="4" t="s">
        <v>27</v>
      </c>
      <c r="D14" s="5"/>
      <c r="E14" s="5"/>
      <c r="F14" s="5"/>
      <c r="G14" s="6"/>
      <c r="H14" s="5"/>
      <c r="I14" s="5"/>
      <c r="J14" s="5"/>
      <c r="K14" s="18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</row>
    <row r="15" spans="1:24" x14ac:dyDescent="0.2">
      <c r="A15" s="22"/>
      <c r="B15" s="17"/>
      <c r="C15" s="4"/>
      <c r="D15" s="25"/>
      <c r="E15" s="5"/>
      <c r="F15" s="5"/>
      <c r="G15" s="27"/>
      <c r="H15" s="5"/>
      <c r="I15" s="5"/>
      <c r="J15" s="5"/>
      <c r="K15" s="18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x14ac:dyDescent="0.2">
      <c r="A16" s="22"/>
      <c r="B16" s="17"/>
      <c r="C16" s="4"/>
      <c r="D16" s="5"/>
      <c r="E16" s="5"/>
      <c r="F16" s="5"/>
      <c r="G16" s="6"/>
      <c r="H16" s="5"/>
      <c r="I16" s="5"/>
      <c r="J16" s="5"/>
      <c r="K16" s="18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spans="1:24" ht="13.5" thickBot="1" x14ac:dyDescent="0.25">
      <c r="A17" s="22"/>
      <c r="B17" s="17"/>
      <c r="C17" s="7"/>
      <c r="D17" s="28"/>
      <c r="E17" s="8"/>
      <c r="F17" s="8"/>
      <c r="G17" s="9"/>
      <c r="H17" s="5"/>
      <c r="I17" s="5"/>
      <c r="J17" s="5"/>
      <c r="K17" s="18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spans="1:24" x14ac:dyDescent="0.2">
      <c r="A18" s="22"/>
      <c r="B18" s="17"/>
      <c r="C18" s="5"/>
      <c r="D18" s="5"/>
      <c r="E18" s="5"/>
      <c r="F18" s="5"/>
      <c r="G18" s="5"/>
      <c r="H18" s="5"/>
      <c r="I18" s="5"/>
      <c r="J18" s="5"/>
      <c r="K18" s="18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19" spans="1:24" x14ac:dyDescent="0.2">
      <c r="A19" s="22"/>
      <c r="B19" s="17"/>
      <c r="C19" s="5"/>
      <c r="D19" s="5"/>
      <c r="E19" s="5"/>
      <c r="F19" s="5"/>
      <c r="G19" s="5"/>
      <c r="H19" s="5"/>
      <c r="I19" s="5"/>
      <c r="J19" s="5"/>
      <c r="K19" s="18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1:24" x14ac:dyDescent="0.2">
      <c r="A20" s="22"/>
      <c r="B20" s="17"/>
      <c r="C20" s="5"/>
      <c r="D20" s="5"/>
      <c r="E20" s="5"/>
      <c r="F20" s="5"/>
      <c r="G20" s="5"/>
      <c r="H20" s="5"/>
      <c r="I20" s="5"/>
      <c r="J20" s="5"/>
      <c r="K20" s="18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spans="1:24" x14ac:dyDescent="0.2">
      <c r="A21" s="22"/>
      <c r="B21" s="17"/>
      <c r="C21" s="5"/>
      <c r="D21" s="5"/>
      <c r="E21" s="5"/>
      <c r="F21" s="5"/>
      <c r="G21" s="5"/>
      <c r="H21" s="5"/>
      <c r="I21" s="5"/>
      <c r="J21" s="5"/>
      <c r="K21" s="18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</row>
    <row r="22" spans="1:24" x14ac:dyDescent="0.2">
      <c r="A22" s="22"/>
      <c r="B22" s="17"/>
      <c r="C22" s="5"/>
      <c r="D22" s="5"/>
      <c r="E22" s="5"/>
      <c r="F22" s="5"/>
      <c r="G22" s="5"/>
      <c r="H22" s="5"/>
      <c r="I22" s="5"/>
      <c r="J22" s="5"/>
      <c r="K22" s="18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</row>
    <row r="23" spans="1:24" x14ac:dyDescent="0.2">
      <c r="A23" s="22"/>
      <c r="B23" s="17"/>
      <c r="C23" s="5"/>
      <c r="D23" s="5"/>
      <c r="E23" s="5"/>
      <c r="F23" s="5"/>
      <c r="G23" s="5"/>
      <c r="H23" s="5"/>
      <c r="I23" s="5"/>
      <c r="J23" s="5"/>
      <c r="K23" s="18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</row>
    <row r="24" spans="1:24" x14ac:dyDescent="0.2">
      <c r="A24" s="22"/>
      <c r="B24" s="17"/>
      <c r="C24" s="5" t="s">
        <v>29</v>
      </c>
      <c r="D24" s="5" t="s">
        <v>30</v>
      </c>
      <c r="E24" s="5"/>
      <c r="F24" s="5"/>
      <c r="G24" s="5"/>
      <c r="H24" s="5"/>
      <c r="I24" s="5"/>
      <c r="J24" s="5"/>
      <c r="K24" s="18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</row>
    <row r="25" spans="1:24" x14ac:dyDescent="0.2">
      <c r="A25" s="22"/>
      <c r="B25" s="17"/>
      <c r="C25" s="5"/>
      <c r="D25" s="5"/>
      <c r="E25" s="5"/>
      <c r="F25" s="5"/>
      <c r="G25" s="5"/>
      <c r="H25" s="5"/>
      <c r="I25" s="5"/>
      <c r="J25" s="5"/>
      <c r="K25" s="18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</row>
    <row r="26" spans="1:24" x14ac:dyDescent="0.2">
      <c r="A26" s="22"/>
      <c r="B26" s="17"/>
      <c r="C26" s="5" t="s">
        <v>41</v>
      </c>
      <c r="D26" s="34">
        <v>1500000</v>
      </c>
      <c r="E26" s="5"/>
      <c r="F26" s="5"/>
      <c r="G26" s="5"/>
      <c r="H26" s="5"/>
      <c r="I26" s="5"/>
      <c r="J26" s="5"/>
      <c r="K26" s="18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</row>
    <row r="27" spans="1:24" x14ac:dyDescent="0.2">
      <c r="A27" s="22"/>
      <c r="B27" s="17"/>
      <c r="C27" s="5" t="s">
        <v>32</v>
      </c>
      <c r="D27" s="35">
        <v>5</v>
      </c>
      <c r="E27" s="5"/>
      <c r="F27" s="5"/>
      <c r="G27" s="5"/>
      <c r="H27" s="5"/>
      <c r="I27" s="5"/>
      <c r="J27" s="5"/>
      <c r="K27" s="18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</row>
    <row r="28" spans="1:24" x14ac:dyDescent="0.2">
      <c r="A28" s="22"/>
      <c r="B28" s="17"/>
      <c r="C28" s="5" t="s">
        <v>34</v>
      </c>
      <c r="D28" s="36">
        <v>7.0000000000000007E-2</v>
      </c>
      <c r="E28" s="5"/>
      <c r="F28" s="5">
        <f>D28/1</f>
        <v>7.0000000000000007E-2</v>
      </c>
      <c r="G28" s="5"/>
      <c r="H28" s="5"/>
      <c r="I28" s="5"/>
      <c r="J28" s="5"/>
      <c r="K28" s="18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1:24" x14ac:dyDescent="0.2">
      <c r="A29" s="22"/>
      <c r="B29" s="17"/>
      <c r="C29" s="5"/>
      <c r="D29" s="12"/>
      <c r="E29" s="5"/>
      <c r="F29" s="5"/>
      <c r="G29" s="5"/>
      <c r="H29" s="5"/>
      <c r="I29" s="5"/>
      <c r="J29" s="5"/>
      <c r="K29" s="18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</row>
    <row r="30" spans="1:24" x14ac:dyDescent="0.2">
      <c r="A30" s="22"/>
      <c r="B30" s="17"/>
      <c r="C30" s="5" t="s">
        <v>5</v>
      </c>
      <c r="D30" s="31">
        <f>D26</f>
        <v>1500000</v>
      </c>
      <c r="E30" s="5" t="s">
        <v>42</v>
      </c>
      <c r="F30" s="5" t="s">
        <v>43</v>
      </c>
      <c r="G30" s="5"/>
      <c r="H30" s="5"/>
      <c r="I30" s="5"/>
      <c r="J30" s="5"/>
      <c r="K30" s="18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</row>
    <row r="31" spans="1:24" x14ac:dyDescent="0.2">
      <c r="A31" s="22"/>
      <c r="B31" s="17"/>
      <c r="C31" s="5"/>
      <c r="D31" s="12"/>
      <c r="E31" s="5"/>
      <c r="F31" s="5"/>
      <c r="G31" s="5"/>
      <c r="H31" s="5"/>
      <c r="I31" s="5"/>
      <c r="J31" s="5"/>
      <c r="K31" s="18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</row>
    <row r="32" spans="1:24" ht="13.5" thickBot="1" x14ac:dyDescent="0.25">
      <c r="A32" s="22"/>
      <c r="B32" s="17"/>
      <c r="C32" s="5"/>
      <c r="D32" s="5"/>
      <c r="E32" s="5"/>
      <c r="F32" s="5"/>
      <c r="G32" s="5"/>
      <c r="H32" s="5"/>
      <c r="I32" s="5"/>
      <c r="J32" s="5"/>
      <c r="K32" s="18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</row>
    <row r="33" spans="1:24" ht="13.5" thickBot="1" x14ac:dyDescent="0.25">
      <c r="A33" s="22"/>
      <c r="B33" s="17"/>
      <c r="C33" s="5" t="s">
        <v>37</v>
      </c>
      <c r="D33" s="29"/>
      <c r="E33" s="5"/>
      <c r="F33" s="5" t="s">
        <v>61</v>
      </c>
      <c r="G33" s="5"/>
      <c r="H33" s="5"/>
      <c r="I33" s="5"/>
      <c r="J33" s="5"/>
      <c r="K33" s="18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</row>
    <row r="34" spans="1:24" x14ac:dyDescent="0.2">
      <c r="A34" s="22"/>
      <c r="B34" s="17"/>
      <c r="C34" s="5" t="s">
        <v>41</v>
      </c>
      <c r="D34" s="13">
        <f>D26</f>
        <v>1500000</v>
      </c>
      <c r="E34" s="5" t="s">
        <v>44</v>
      </c>
      <c r="F34" s="5" t="s">
        <v>45</v>
      </c>
      <c r="G34" s="5" t="s">
        <v>26</v>
      </c>
      <c r="H34" s="5"/>
      <c r="I34" s="5"/>
      <c r="J34" s="5"/>
      <c r="K34" s="18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</row>
    <row r="35" spans="1:24" x14ac:dyDescent="0.2">
      <c r="A35" s="22"/>
      <c r="B35" s="17"/>
      <c r="C35" s="13" t="s">
        <v>46</v>
      </c>
      <c r="D35" s="32"/>
      <c r="E35" s="5" t="s">
        <v>65</v>
      </c>
      <c r="F35" s="5"/>
      <c r="G35" s="5"/>
      <c r="H35" s="5"/>
      <c r="I35" s="5"/>
      <c r="J35" s="5"/>
      <c r="K35" s="18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</row>
    <row r="36" spans="1:24" x14ac:dyDescent="0.2">
      <c r="A36" s="22"/>
      <c r="B36" s="17"/>
      <c r="C36" s="5" t="s">
        <v>18</v>
      </c>
      <c r="D36" s="13">
        <f>D33</f>
        <v>0</v>
      </c>
      <c r="E36" s="5"/>
      <c r="F36" s="5"/>
      <c r="G36" s="5"/>
      <c r="H36" s="5"/>
      <c r="I36" s="5"/>
      <c r="J36" s="5"/>
      <c r="K36" s="18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</row>
    <row r="37" spans="1:24" x14ac:dyDescent="0.2">
      <c r="A37" s="22"/>
      <c r="B37" s="17"/>
      <c r="C37" s="5" t="s">
        <v>47</v>
      </c>
      <c r="D37" s="33" t="e">
        <f>D35/D36</f>
        <v>#DIV/0!</v>
      </c>
      <c r="E37" s="5"/>
      <c r="F37" s="5"/>
      <c r="G37" s="5"/>
      <c r="H37" s="5"/>
      <c r="I37" s="5"/>
      <c r="J37" s="5"/>
      <c r="K37" s="18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</row>
    <row r="38" spans="1:24" ht="13.5" thickBot="1" x14ac:dyDescent="0.25">
      <c r="A38" s="22"/>
      <c r="B38" s="19"/>
      <c r="C38" s="20"/>
      <c r="D38" s="20"/>
      <c r="E38" s="20"/>
      <c r="F38" s="20"/>
      <c r="G38" s="20"/>
      <c r="H38" s="20"/>
      <c r="I38" s="20"/>
      <c r="J38" s="20"/>
      <c r="K38" s="21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</row>
    <row r="39" spans="1:24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</row>
    <row r="40" spans="1:24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</row>
    <row r="41" spans="1:24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</row>
    <row r="42" spans="1:24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</row>
    <row r="43" spans="1:24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</row>
    <row r="44" spans="1:24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</row>
    <row r="45" spans="1:24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</row>
    <row r="46" spans="1:24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</row>
    <row r="47" spans="1:24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</row>
    <row r="48" spans="1:24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</row>
    <row r="49" spans="1:24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</row>
    <row r="50" spans="1:24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</row>
    <row r="51" spans="1:24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</row>
    <row r="52" spans="1:24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</row>
    <row r="53" spans="1:24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</row>
    <row r="54" spans="1:24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</row>
    <row r="55" spans="1:24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</row>
    <row r="56" spans="1:24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</row>
    <row r="57" spans="1:24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</row>
    <row r="58" spans="1:24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</row>
    <row r="59" spans="1:24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</row>
    <row r="60" spans="1:24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</row>
    <row r="61" spans="1:24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</row>
    <row r="62" spans="1:24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</row>
    <row r="63" spans="1:24" x14ac:dyDescent="0.2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</row>
    <row r="64" spans="1:24" x14ac:dyDescent="0.2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</row>
    <row r="65" spans="1:24" x14ac:dyDescent="0.2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</row>
    <row r="66" spans="1:24" x14ac:dyDescent="0.2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</row>
    <row r="67" spans="1:24" x14ac:dyDescent="0.2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</row>
    <row r="68" spans="1:24" x14ac:dyDescent="0.2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</row>
    <row r="69" spans="1:24" x14ac:dyDescent="0.2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</row>
    <row r="70" spans="1:24" x14ac:dyDescent="0.2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</row>
    <row r="71" spans="1:24" x14ac:dyDescent="0.2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</row>
    <row r="72" spans="1:24" x14ac:dyDescent="0.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</row>
    <row r="73" spans="1:24" x14ac:dyDescent="0.2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</row>
    <row r="74" spans="1:24" x14ac:dyDescent="0.2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</row>
    <row r="75" spans="1:24" x14ac:dyDescent="0.2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</row>
    <row r="76" spans="1:24" x14ac:dyDescent="0.2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</row>
    <row r="77" spans="1:24" x14ac:dyDescent="0.2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</row>
    <row r="78" spans="1:24" x14ac:dyDescent="0.2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</row>
    <row r="79" spans="1:24" x14ac:dyDescent="0.2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</row>
    <row r="80" spans="1:24" x14ac:dyDescent="0.2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</row>
    <row r="81" spans="1:24" x14ac:dyDescent="0.2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</row>
  </sheetData>
  <mergeCells count="1">
    <mergeCell ref="C3:G3"/>
  </mergeCells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3"/>
  <sheetViews>
    <sheetView topLeftCell="B32" zoomScale="150" workbookViewId="0">
      <selection activeCell="F41" sqref="F41"/>
    </sheetView>
  </sheetViews>
  <sheetFormatPr baseColWidth="10" defaultRowHeight="12.75" x14ac:dyDescent="0.2"/>
  <cols>
    <col min="2" max="2" width="3.375" customWidth="1"/>
    <col min="3" max="3" width="16.625" customWidth="1"/>
    <col min="4" max="4" width="15.25" customWidth="1"/>
    <col min="5" max="5" width="4" customWidth="1"/>
    <col min="6" max="6" width="18.875" customWidth="1"/>
    <col min="7" max="7" width="16" customWidth="1"/>
    <col min="8" max="8" width="14.375" bestFit="1" customWidth="1"/>
  </cols>
  <sheetData>
    <row r="1" spans="1:24" ht="13.5" thickBot="1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10"/>
    </row>
    <row r="2" spans="1:24" ht="13.5" thickTop="1" x14ac:dyDescent="0.2">
      <c r="A2" s="22"/>
      <c r="B2" s="14"/>
      <c r="C2" s="15"/>
      <c r="D2" s="15"/>
      <c r="E2" s="15"/>
      <c r="F2" s="15"/>
      <c r="G2" s="15"/>
      <c r="H2" s="15"/>
      <c r="I2" s="15"/>
      <c r="J2" s="15"/>
      <c r="K2" s="16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24" ht="19.5" x14ac:dyDescent="0.25">
      <c r="A3" s="22"/>
      <c r="B3" s="17"/>
      <c r="C3" s="46" t="s">
        <v>39</v>
      </c>
      <c r="D3" s="46"/>
      <c r="E3" s="46"/>
      <c r="F3" s="46"/>
      <c r="G3" s="46"/>
      <c r="H3" s="5"/>
      <c r="I3" s="5"/>
      <c r="J3" s="5"/>
      <c r="K3" s="18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</row>
    <row r="4" spans="1:24" x14ac:dyDescent="0.2">
      <c r="A4" s="22"/>
      <c r="B4" s="17"/>
      <c r="C4" s="5"/>
      <c r="D4" s="5"/>
      <c r="E4" s="5"/>
      <c r="F4" s="5"/>
      <c r="G4" s="5"/>
      <c r="H4" s="5"/>
      <c r="I4" s="5"/>
      <c r="J4" s="5"/>
      <c r="K4" s="18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</row>
    <row r="5" spans="1:24" x14ac:dyDescent="0.2">
      <c r="A5" s="22"/>
      <c r="B5" s="17"/>
      <c r="C5" s="11" t="s">
        <v>6</v>
      </c>
      <c r="D5" s="11" t="s">
        <v>7</v>
      </c>
      <c r="E5" s="11"/>
      <c r="F5" s="11" t="s">
        <v>8</v>
      </c>
      <c r="G5" s="11" t="s">
        <v>9</v>
      </c>
      <c r="H5" s="5"/>
      <c r="I5" s="5"/>
      <c r="J5" s="5"/>
      <c r="K5" s="18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ht="13.5" thickBot="1" x14ac:dyDescent="0.25">
      <c r="A6" s="22"/>
      <c r="B6" s="17"/>
      <c r="C6" s="5"/>
      <c r="D6" s="5"/>
      <c r="E6" s="5"/>
      <c r="F6" s="5"/>
      <c r="G6" s="5"/>
      <c r="H6" s="5"/>
      <c r="I6" s="5"/>
      <c r="J6" s="5"/>
      <c r="K6" s="18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</row>
    <row r="7" spans="1:24" x14ac:dyDescent="0.2">
      <c r="A7" s="22"/>
      <c r="B7" s="17"/>
      <c r="C7" s="1"/>
      <c r="D7" s="2"/>
      <c r="E7" s="2"/>
      <c r="F7" s="2"/>
      <c r="G7" s="24"/>
      <c r="H7" s="5"/>
      <c r="I7" s="5"/>
      <c r="J7" s="5"/>
      <c r="K7" s="18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</row>
    <row r="8" spans="1:24" x14ac:dyDescent="0.2">
      <c r="A8" s="22"/>
      <c r="B8" s="17"/>
      <c r="C8" s="4" t="s">
        <v>48</v>
      </c>
      <c r="D8" s="5"/>
      <c r="E8" s="5"/>
      <c r="F8" s="5"/>
      <c r="G8" s="6"/>
      <c r="H8" s="5"/>
      <c r="I8" s="5"/>
      <c r="J8" s="5"/>
      <c r="K8" s="18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</row>
    <row r="9" spans="1:24" x14ac:dyDescent="0.2">
      <c r="A9" s="22"/>
      <c r="B9" s="17"/>
      <c r="C9" s="4" t="s">
        <v>49</v>
      </c>
      <c r="D9" s="25"/>
      <c r="E9" s="5"/>
      <c r="F9" s="5"/>
      <c r="G9" s="26"/>
      <c r="H9" s="5"/>
      <c r="I9" s="5"/>
      <c r="J9" s="5"/>
      <c r="K9" s="18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</row>
    <row r="10" spans="1:24" x14ac:dyDescent="0.2">
      <c r="A10" s="22"/>
      <c r="B10" s="17"/>
      <c r="C10" s="4"/>
      <c r="D10" s="5"/>
      <c r="E10" s="5"/>
      <c r="F10" s="5"/>
      <c r="G10" s="6"/>
      <c r="H10" s="5"/>
      <c r="I10" s="5"/>
      <c r="J10" s="5"/>
      <c r="K10" s="18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</row>
    <row r="11" spans="1:24" x14ac:dyDescent="0.2">
      <c r="A11" s="22"/>
      <c r="B11" s="17"/>
      <c r="C11" s="4"/>
      <c r="D11" s="25"/>
      <c r="E11" s="5"/>
      <c r="F11" s="5"/>
      <c r="G11" s="26"/>
      <c r="H11" s="5"/>
      <c r="I11" s="5"/>
      <c r="J11" s="5"/>
      <c r="K11" s="18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</row>
    <row r="12" spans="1:24" x14ac:dyDescent="0.2">
      <c r="A12" s="22"/>
      <c r="B12" s="17"/>
      <c r="C12" s="4"/>
      <c r="D12" s="5"/>
      <c r="E12" s="5"/>
      <c r="F12" s="5"/>
      <c r="G12" s="6"/>
      <c r="H12" s="5"/>
      <c r="I12" s="5"/>
      <c r="J12" s="5"/>
      <c r="K12" s="18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</row>
    <row r="13" spans="1:24" x14ac:dyDescent="0.2">
      <c r="A13" s="22"/>
      <c r="B13" s="17"/>
      <c r="C13" s="4"/>
      <c r="D13" s="25"/>
      <c r="E13" s="5"/>
      <c r="F13" s="5"/>
      <c r="G13" s="26"/>
      <c r="H13" s="5"/>
      <c r="I13" s="5"/>
      <c r="J13" s="5"/>
      <c r="K13" s="18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</row>
    <row r="14" spans="1:24" x14ac:dyDescent="0.2">
      <c r="A14" s="22"/>
      <c r="B14" s="17"/>
      <c r="C14" s="4"/>
      <c r="D14" s="5"/>
      <c r="E14" s="5"/>
      <c r="F14" s="5"/>
      <c r="G14" s="6"/>
      <c r="H14" s="5"/>
      <c r="I14" s="5"/>
      <c r="J14" s="5"/>
      <c r="K14" s="18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</row>
    <row r="15" spans="1:24" x14ac:dyDescent="0.2">
      <c r="A15" s="22"/>
      <c r="B15" s="17"/>
      <c r="C15" s="4"/>
      <c r="D15" s="25"/>
      <c r="E15" s="5"/>
      <c r="F15" s="5"/>
      <c r="G15" s="27"/>
      <c r="H15" s="5"/>
      <c r="I15" s="5"/>
      <c r="J15" s="5"/>
      <c r="K15" s="18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x14ac:dyDescent="0.2">
      <c r="A16" s="22"/>
      <c r="B16" s="17"/>
      <c r="C16" s="4"/>
      <c r="D16" s="5"/>
      <c r="E16" s="5"/>
      <c r="F16" s="5"/>
      <c r="G16" s="6"/>
      <c r="H16" s="5"/>
      <c r="I16" s="5"/>
      <c r="J16" s="5"/>
      <c r="K16" s="18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spans="1:24" ht="13.5" thickBot="1" x14ac:dyDescent="0.25">
      <c r="A17" s="22"/>
      <c r="B17" s="17"/>
      <c r="C17" s="7"/>
      <c r="D17" s="28"/>
      <c r="E17" s="8"/>
      <c r="F17" s="8"/>
      <c r="G17" s="9"/>
      <c r="H17" s="5"/>
      <c r="I17" s="5"/>
      <c r="J17" s="5"/>
      <c r="K17" s="18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spans="1:24" x14ac:dyDescent="0.2">
      <c r="A18" s="22"/>
      <c r="B18" s="17"/>
      <c r="C18" s="5"/>
      <c r="D18" s="5"/>
      <c r="E18" s="5"/>
      <c r="F18" s="5"/>
      <c r="G18" s="5"/>
      <c r="H18" s="5"/>
      <c r="I18" s="5"/>
      <c r="J18" s="5"/>
      <c r="K18" s="18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19" spans="1:24" x14ac:dyDescent="0.2">
      <c r="A19" s="22"/>
      <c r="B19" s="17"/>
      <c r="C19" s="5"/>
      <c r="D19" s="5"/>
      <c r="E19" s="5"/>
      <c r="F19" s="5"/>
      <c r="G19" s="5"/>
      <c r="H19" s="5"/>
      <c r="I19" s="5"/>
      <c r="J19" s="5"/>
      <c r="K19" s="18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1:24" x14ac:dyDescent="0.2">
      <c r="A20" s="22"/>
      <c r="B20" s="17"/>
      <c r="C20" s="5"/>
      <c r="D20" s="5"/>
      <c r="E20" s="5"/>
      <c r="F20" s="5"/>
      <c r="G20" s="5"/>
      <c r="H20" s="5"/>
      <c r="I20" s="5"/>
      <c r="J20" s="5"/>
      <c r="K20" s="18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spans="1:24" x14ac:dyDescent="0.2">
      <c r="A21" s="22"/>
      <c r="B21" s="17"/>
      <c r="C21" s="5"/>
      <c r="D21" s="5"/>
      <c r="E21" s="5"/>
      <c r="F21" s="5"/>
      <c r="G21" s="5"/>
      <c r="H21" s="5"/>
      <c r="I21" s="5"/>
      <c r="J21" s="5"/>
      <c r="K21" s="18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</row>
    <row r="22" spans="1:24" x14ac:dyDescent="0.2">
      <c r="A22" s="22"/>
      <c r="B22" s="17"/>
      <c r="C22" s="5"/>
      <c r="D22" s="5"/>
      <c r="E22" s="5"/>
      <c r="F22" s="5"/>
      <c r="G22" s="5"/>
      <c r="H22" s="5"/>
      <c r="I22" s="5"/>
      <c r="J22" s="5"/>
      <c r="K22" s="18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</row>
    <row r="23" spans="1:24" x14ac:dyDescent="0.2">
      <c r="A23" s="22"/>
      <c r="B23" s="17"/>
      <c r="C23" s="5"/>
      <c r="D23" s="5"/>
      <c r="E23" s="5"/>
      <c r="F23" s="5"/>
      <c r="G23" s="5"/>
      <c r="H23" s="5"/>
      <c r="I23" s="5"/>
      <c r="J23" s="5"/>
      <c r="K23" s="18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</row>
    <row r="24" spans="1:24" x14ac:dyDescent="0.2">
      <c r="A24" s="22"/>
      <c r="B24" s="17"/>
      <c r="C24" s="5" t="s">
        <v>29</v>
      </c>
      <c r="D24" s="5" t="s">
        <v>66</v>
      </c>
      <c r="E24" s="5"/>
      <c r="F24" s="5"/>
      <c r="G24" s="5"/>
      <c r="H24" s="5"/>
      <c r="I24" s="5"/>
      <c r="J24" s="5"/>
      <c r="K24" s="18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</row>
    <row r="25" spans="1:24" x14ac:dyDescent="0.2">
      <c r="A25" s="22"/>
      <c r="B25" s="17"/>
      <c r="C25" s="5"/>
      <c r="D25" s="5"/>
      <c r="E25" s="5"/>
      <c r="F25" s="5"/>
      <c r="G25" s="5"/>
      <c r="H25" s="5"/>
      <c r="I25" s="5"/>
      <c r="J25" s="5"/>
      <c r="K25" s="18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</row>
    <row r="26" spans="1:24" x14ac:dyDescent="0.2">
      <c r="A26" s="22"/>
      <c r="B26" s="17"/>
      <c r="C26" s="5" t="s">
        <v>50</v>
      </c>
      <c r="D26" s="34">
        <v>1500000</v>
      </c>
      <c r="E26" s="5"/>
      <c r="F26" s="5"/>
      <c r="G26" s="5"/>
      <c r="H26" s="5"/>
      <c r="I26" s="5"/>
      <c r="J26" s="5"/>
      <c r="K26" s="18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</row>
    <row r="27" spans="1:24" x14ac:dyDescent="0.2">
      <c r="A27" s="22"/>
      <c r="B27" s="17"/>
      <c r="C27" s="5" t="s">
        <v>51</v>
      </c>
      <c r="D27" s="37">
        <v>2360279</v>
      </c>
      <c r="E27" s="5"/>
      <c r="F27" s="5"/>
      <c r="G27" s="5"/>
      <c r="H27" s="5"/>
      <c r="I27" s="5"/>
      <c r="J27" s="5"/>
      <c r="K27" s="18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</row>
    <row r="28" spans="1:24" x14ac:dyDescent="0.2">
      <c r="A28" s="22"/>
      <c r="B28" s="17"/>
      <c r="C28" s="5" t="s">
        <v>52</v>
      </c>
      <c r="D28" s="45">
        <v>4</v>
      </c>
      <c r="E28" s="5"/>
      <c r="F28" s="5"/>
      <c r="G28" s="5"/>
      <c r="H28" s="5"/>
      <c r="I28" s="5"/>
      <c r="J28" s="5"/>
      <c r="K28" s="18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1:24" x14ac:dyDescent="0.2">
      <c r="A29" s="22"/>
      <c r="B29" s="17"/>
      <c r="C29" s="5"/>
      <c r="D29" s="12"/>
      <c r="E29" s="5"/>
      <c r="F29" s="5"/>
      <c r="G29" s="5"/>
      <c r="H29" s="5"/>
      <c r="I29" s="5"/>
      <c r="J29" s="5"/>
      <c r="K29" s="18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</row>
    <row r="30" spans="1:24" x14ac:dyDescent="0.2">
      <c r="A30" s="22"/>
      <c r="B30" s="17"/>
      <c r="C30" s="5" t="s">
        <v>5</v>
      </c>
      <c r="D30" s="31">
        <f>D27</f>
        <v>2360279</v>
      </c>
      <c r="E30" s="5" t="s">
        <v>42</v>
      </c>
      <c r="F30" s="5" t="s">
        <v>53</v>
      </c>
      <c r="G30" s="5"/>
      <c r="H30" s="5"/>
      <c r="I30" s="5"/>
      <c r="J30" s="5"/>
      <c r="K30" s="18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</row>
    <row r="31" spans="1:24" x14ac:dyDescent="0.2">
      <c r="A31" s="22"/>
      <c r="B31" s="17"/>
      <c r="C31" s="5"/>
      <c r="D31" s="31"/>
      <c r="E31" s="5"/>
      <c r="F31" s="5"/>
      <c r="G31" s="5"/>
      <c r="H31" s="5"/>
      <c r="I31" s="5"/>
      <c r="J31" s="5"/>
      <c r="K31" s="18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</row>
    <row r="32" spans="1:24" x14ac:dyDescent="0.2">
      <c r="A32" s="22"/>
      <c r="B32" s="17"/>
      <c r="C32" s="5" t="s">
        <v>54</v>
      </c>
      <c r="D32" s="31"/>
      <c r="E32" s="5"/>
      <c r="F32" s="5"/>
      <c r="G32" s="5"/>
      <c r="H32" s="5"/>
      <c r="I32" s="5"/>
      <c r="J32" s="5"/>
      <c r="K32" s="18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</row>
    <row r="33" spans="1:24" x14ac:dyDescent="0.2">
      <c r="A33" s="22"/>
      <c r="B33" s="17"/>
      <c r="C33" s="5"/>
      <c r="D33" s="31" t="s">
        <v>56</v>
      </c>
      <c r="E33" s="5"/>
      <c r="F33" s="37">
        <f>D27</f>
        <v>2360279</v>
      </c>
      <c r="G33" s="5"/>
      <c r="H33" s="5"/>
      <c r="I33" s="5"/>
      <c r="J33" s="5"/>
      <c r="K33" s="18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</row>
    <row r="34" spans="1:24" x14ac:dyDescent="0.2">
      <c r="A34" s="22"/>
      <c r="B34" s="17"/>
      <c r="C34" s="5"/>
      <c r="D34" s="31" t="s">
        <v>55</v>
      </c>
      <c r="E34" s="5"/>
      <c r="F34" s="34">
        <f>D26</f>
        <v>1500000</v>
      </c>
      <c r="G34" s="5"/>
      <c r="H34" s="5"/>
      <c r="I34" s="5"/>
      <c r="J34" s="5"/>
      <c r="K34" s="18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</row>
    <row r="35" spans="1:24" x14ac:dyDescent="0.2">
      <c r="A35" s="22"/>
      <c r="B35" s="17"/>
      <c r="C35" s="5"/>
      <c r="D35" s="31"/>
      <c r="E35" s="5"/>
      <c r="F35" s="23"/>
      <c r="G35" s="5"/>
      <c r="H35" s="5"/>
      <c r="I35" s="5"/>
      <c r="J35" s="5"/>
      <c r="K35" s="18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</row>
    <row r="36" spans="1:24" x14ac:dyDescent="0.2">
      <c r="A36" s="22"/>
      <c r="B36" s="17"/>
      <c r="C36" s="5"/>
      <c r="D36" s="31" t="s">
        <v>57</v>
      </c>
      <c r="E36" s="5"/>
      <c r="F36" s="23">
        <f>F33</f>
        <v>2360279</v>
      </c>
      <c r="G36" s="5"/>
      <c r="H36" s="23"/>
      <c r="I36" s="5"/>
      <c r="J36" s="5"/>
      <c r="K36" s="18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</row>
    <row r="37" spans="1:24" x14ac:dyDescent="0.2">
      <c r="A37" s="22"/>
      <c r="B37" s="17"/>
      <c r="C37" s="5"/>
      <c r="D37" s="31"/>
      <c r="E37" s="38">
        <v>4</v>
      </c>
      <c r="F37" s="23">
        <f>F34</f>
        <v>1500000</v>
      </c>
      <c r="G37" s="38">
        <v>4</v>
      </c>
      <c r="H37" s="39">
        <f>F36/F37</f>
        <v>1.5735193333333333</v>
      </c>
      <c r="I37" s="5"/>
      <c r="J37" s="5"/>
      <c r="K37" s="18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</row>
    <row r="38" spans="1:24" x14ac:dyDescent="0.2">
      <c r="A38" s="22"/>
      <c r="B38" s="17"/>
      <c r="C38" s="5"/>
      <c r="D38" s="31"/>
      <c r="E38" s="5"/>
      <c r="F38" s="23"/>
      <c r="G38" s="5"/>
      <c r="H38" s="23"/>
      <c r="I38" s="5"/>
      <c r="J38" s="5"/>
      <c r="K38" s="18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</row>
    <row r="39" spans="1:24" x14ac:dyDescent="0.2">
      <c r="A39" s="22"/>
      <c r="B39" s="17"/>
      <c r="C39" s="5"/>
      <c r="D39" s="12"/>
      <c r="E39" s="5"/>
      <c r="F39" s="5"/>
      <c r="G39" s="5"/>
      <c r="H39" s="5"/>
      <c r="I39" s="5"/>
      <c r="J39" s="5"/>
      <c r="K39" s="18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</row>
    <row r="40" spans="1:24" x14ac:dyDescent="0.2">
      <c r="A40" s="22"/>
      <c r="B40" s="17"/>
      <c r="C40" s="5"/>
      <c r="D40" s="12"/>
      <c r="E40" s="5"/>
      <c r="F40" s="5"/>
      <c r="G40" s="5"/>
      <c r="H40" s="5"/>
      <c r="I40" s="5"/>
      <c r="J40" s="5"/>
      <c r="K40" s="18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</row>
    <row r="41" spans="1:24" x14ac:dyDescent="0.2">
      <c r="A41" s="22"/>
      <c r="B41" s="17"/>
      <c r="C41" s="5"/>
      <c r="D41" s="31" t="s">
        <v>57</v>
      </c>
      <c r="E41" s="5"/>
      <c r="F41" s="39">
        <f>H37^(1/4)</f>
        <v>1.1199999952547983</v>
      </c>
      <c r="G41" s="5"/>
      <c r="H41" s="5"/>
      <c r="I41" s="5"/>
      <c r="J41" s="5"/>
      <c r="K41" s="18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</row>
    <row r="42" spans="1:24" x14ac:dyDescent="0.2">
      <c r="A42" s="22"/>
      <c r="B42" s="17"/>
      <c r="C42" s="5"/>
      <c r="D42" s="12" t="s">
        <v>58</v>
      </c>
      <c r="E42" s="5"/>
      <c r="F42" s="39">
        <f>F41</f>
        <v>1.1199999952547983</v>
      </c>
      <c r="G42" s="5">
        <v>-1</v>
      </c>
      <c r="H42" s="42">
        <f>F42-1</f>
        <v>0.11999999525479832</v>
      </c>
      <c r="I42" s="5"/>
      <c r="J42" s="5"/>
      <c r="K42" s="18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</row>
    <row r="43" spans="1:24" x14ac:dyDescent="0.2">
      <c r="A43" s="22"/>
      <c r="B43" s="17"/>
      <c r="C43" s="5"/>
      <c r="D43" s="12"/>
      <c r="E43" s="5"/>
      <c r="F43" s="5"/>
      <c r="G43" s="5"/>
      <c r="H43" s="5"/>
      <c r="I43" s="5"/>
      <c r="J43" s="5"/>
      <c r="K43" s="18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</row>
    <row r="44" spans="1:24" x14ac:dyDescent="0.2">
      <c r="A44" s="22"/>
      <c r="B44" s="17"/>
      <c r="C44" s="5"/>
      <c r="D44" s="5" t="s">
        <v>58</v>
      </c>
      <c r="E44" s="40"/>
      <c r="F44" s="44">
        <f>H42</f>
        <v>0.11999999525479832</v>
      </c>
      <c r="G44" s="5"/>
      <c r="H44" s="5"/>
      <c r="I44" s="5"/>
      <c r="J44" s="5"/>
      <c r="K44" s="18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</row>
    <row r="45" spans="1:24" x14ac:dyDescent="0.2">
      <c r="A45" s="22"/>
      <c r="B45" s="17"/>
      <c r="C45" s="5"/>
      <c r="D45" s="13"/>
      <c r="E45" s="5"/>
      <c r="F45" s="43" t="s">
        <v>59</v>
      </c>
      <c r="G45" s="5"/>
      <c r="H45" s="5"/>
      <c r="I45" s="5"/>
      <c r="J45" s="5"/>
      <c r="K45" s="18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</row>
    <row r="46" spans="1:24" x14ac:dyDescent="0.2">
      <c r="A46" s="22"/>
      <c r="B46" s="17"/>
      <c r="C46" s="5"/>
      <c r="D46" s="13"/>
      <c r="E46" s="5"/>
      <c r="F46" s="41">
        <f>F44*100</f>
        <v>11.999999525479833</v>
      </c>
      <c r="G46" s="5" t="s">
        <v>60</v>
      </c>
      <c r="H46" s="5"/>
      <c r="I46" s="5"/>
      <c r="J46" s="5"/>
      <c r="K46" s="18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</row>
    <row r="47" spans="1:24" x14ac:dyDescent="0.2">
      <c r="A47" s="22"/>
      <c r="B47" s="17"/>
      <c r="C47" s="13"/>
      <c r="D47" s="13"/>
      <c r="E47" s="5"/>
      <c r="F47" s="5"/>
      <c r="G47" s="5"/>
      <c r="H47" s="5"/>
      <c r="I47" s="5"/>
      <c r="J47" s="5"/>
      <c r="K47" s="18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</row>
    <row r="48" spans="1:24" x14ac:dyDescent="0.2">
      <c r="A48" s="22"/>
      <c r="B48" s="17"/>
      <c r="C48" s="5"/>
      <c r="D48" s="13"/>
      <c r="E48" s="5"/>
      <c r="F48" s="5"/>
      <c r="G48" s="5"/>
      <c r="H48" s="5"/>
      <c r="I48" s="5"/>
      <c r="J48" s="5"/>
      <c r="K48" s="18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</row>
    <row r="49" spans="1:24" x14ac:dyDescent="0.2">
      <c r="A49" s="22"/>
      <c r="B49" s="17"/>
      <c r="C49" s="5"/>
      <c r="D49" s="33"/>
      <c r="E49" s="5"/>
      <c r="F49" s="5"/>
      <c r="G49" s="5"/>
      <c r="H49" s="5"/>
      <c r="I49" s="5"/>
      <c r="J49" s="5"/>
      <c r="K49" s="18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</row>
    <row r="50" spans="1:24" ht="13.5" thickBot="1" x14ac:dyDescent="0.25">
      <c r="A50" s="22"/>
      <c r="B50" s="19"/>
      <c r="C50" s="20"/>
      <c r="D50" s="20"/>
      <c r="E50" s="20"/>
      <c r="F50" s="20"/>
      <c r="G50" s="20"/>
      <c r="H50" s="20"/>
      <c r="I50" s="20"/>
      <c r="J50" s="20"/>
      <c r="K50" s="21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</row>
    <row r="51" spans="1:24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</row>
    <row r="52" spans="1:24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</row>
    <row r="53" spans="1:24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</row>
    <row r="54" spans="1:24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</row>
    <row r="55" spans="1:24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</row>
    <row r="56" spans="1:24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</row>
    <row r="57" spans="1:24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</row>
    <row r="58" spans="1:24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</row>
    <row r="59" spans="1:24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</row>
    <row r="60" spans="1:24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</row>
    <row r="61" spans="1:24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</row>
    <row r="62" spans="1:24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</row>
    <row r="63" spans="1:24" x14ac:dyDescent="0.2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</row>
    <row r="64" spans="1:24" x14ac:dyDescent="0.2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</row>
    <row r="65" spans="1:24" x14ac:dyDescent="0.2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</row>
    <row r="66" spans="1:24" x14ac:dyDescent="0.2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</row>
    <row r="67" spans="1:24" x14ac:dyDescent="0.2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</row>
    <row r="68" spans="1:24" x14ac:dyDescent="0.2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</row>
    <row r="69" spans="1:24" x14ac:dyDescent="0.2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</row>
    <row r="70" spans="1:24" x14ac:dyDescent="0.2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</row>
    <row r="71" spans="1:24" x14ac:dyDescent="0.2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</row>
    <row r="72" spans="1:24" x14ac:dyDescent="0.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</row>
    <row r="73" spans="1:24" x14ac:dyDescent="0.2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</row>
    <row r="74" spans="1:24" x14ac:dyDescent="0.2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</row>
    <row r="75" spans="1:24" x14ac:dyDescent="0.2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</row>
    <row r="76" spans="1:24" x14ac:dyDescent="0.2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</row>
    <row r="77" spans="1:24" x14ac:dyDescent="0.2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</row>
    <row r="78" spans="1:24" x14ac:dyDescent="0.2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</row>
    <row r="79" spans="1:24" x14ac:dyDescent="0.2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</row>
    <row r="80" spans="1:24" x14ac:dyDescent="0.2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</row>
    <row r="81" spans="1:24" x14ac:dyDescent="0.2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</row>
    <row r="82" spans="1:24" x14ac:dyDescent="0.2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</row>
    <row r="83" spans="1:24" x14ac:dyDescent="0.2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</row>
    <row r="84" spans="1:24" x14ac:dyDescent="0.2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</row>
    <row r="85" spans="1:24" x14ac:dyDescent="0.2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</row>
    <row r="86" spans="1:24" x14ac:dyDescent="0.2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</row>
    <row r="87" spans="1:24" x14ac:dyDescent="0.2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</row>
    <row r="88" spans="1:24" x14ac:dyDescent="0.2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</row>
    <row r="89" spans="1:24" x14ac:dyDescent="0.2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</row>
    <row r="90" spans="1:24" x14ac:dyDescent="0.2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</row>
    <row r="91" spans="1:24" x14ac:dyDescent="0.2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</row>
    <row r="92" spans="1:24" x14ac:dyDescent="0.2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</row>
    <row r="93" spans="1:24" x14ac:dyDescent="0.2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</row>
  </sheetData>
  <mergeCells count="1">
    <mergeCell ref="C3:G3"/>
  </mergeCells>
  <phoneticPr fontId="3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Ejercicio 1</vt:lpstr>
      <vt:lpstr>ejercicio 2</vt:lpstr>
      <vt:lpstr>ejercicio 3</vt:lpstr>
      <vt:lpstr>ejercicio 4</vt:lpstr>
    </vt:vector>
  </TitlesOfParts>
  <Company>powerpeople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Manuel Rivera Garcia</dc:creator>
  <cp:lastModifiedBy>luis manuel Rivera Garcia</cp:lastModifiedBy>
  <dcterms:created xsi:type="dcterms:W3CDTF">2015-02-12T20:43:12Z</dcterms:created>
  <dcterms:modified xsi:type="dcterms:W3CDTF">2015-03-25T21:25:01Z</dcterms:modified>
</cp:coreProperties>
</file>